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vanH\OneDrive\Begraafplaats\Financiën\Jaarcijfers\"/>
    </mc:Choice>
  </mc:AlternateContent>
  <xr:revisionPtr revIDLastSave="0" documentId="13_ncr:1_{BDCD79CE-0803-4A18-8569-A0CE48F9D274}" xr6:coauthVersionLast="45" xr6:coauthVersionMax="45" xr10:uidLastSave="{00000000-0000-0000-0000-000000000000}"/>
  <bookViews>
    <workbookView xWindow="-108" yWindow="-108" windowWidth="23256" windowHeight="12576" activeTab="3" xr2:uid="{3593E978-D1C4-4516-9F36-827AA6CD0B3A}"/>
  </bookViews>
  <sheets>
    <sheet name="Blad1" sheetId="6" r:id="rId1"/>
    <sheet name="Jaarrekening" sheetId="1" r:id="rId2"/>
    <sheet name="Exploitatie boekjaar" sheetId="2" r:id="rId3"/>
    <sheet name="Toelichting op de balans" sheetId="3" r:id="rId4"/>
    <sheet name="Toelichting op de exploitatie" sheetId="4" r:id="rId5"/>
    <sheet name="Begroting 2020" sheetId="5" r:id="rId6"/>
    <sheet name="Blad2" sheetId="7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50" i="5" l="1"/>
  <c r="I40" i="5" l="1"/>
  <c r="I19" i="5"/>
  <c r="M93" i="4"/>
  <c r="K93" i="4"/>
  <c r="K78" i="4"/>
  <c r="K98" i="4" s="1"/>
  <c r="K75" i="4"/>
  <c r="K32" i="4"/>
  <c r="I42" i="5" l="1"/>
  <c r="I52" i="5" s="1"/>
  <c r="K16" i="3"/>
  <c r="M16" i="3"/>
  <c r="M30" i="3" s="1"/>
  <c r="K28" i="3"/>
  <c r="K51" i="3"/>
  <c r="K30" i="3" l="1"/>
  <c r="I32" i="2"/>
  <c r="G32" i="2"/>
  <c r="G31" i="2"/>
  <c r="G14" i="2"/>
  <c r="G43" i="2"/>
  <c r="F46" i="1"/>
  <c r="H46" i="1"/>
  <c r="F30" i="1"/>
  <c r="H30" i="1"/>
  <c r="F28" i="1"/>
  <c r="F16" i="1"/>
  <c r="M75" i="4" l="1"/>
  <c r="M78" i="4" s="1"/>
  <c r="M98" i="4" s="1"/>
  <c r="M32" i="4"/>
</calcChain>
</file>

<file path=xl/sharedStrings.xml><?xml version="1.0" encoding="utf-8"?>
<sst xmlns="http://schemas.openxmlformats.org/spreadsheetml/2006/main" count="236" uniqueCount="172">
  <si>
    <t>Activa</t>
  </si>
  <si>
    <t>Vaste activa</t>
  </si>
  <si>
    <t>1.1 Jaarrekening 2019</t>
  </si>
  <si>
    <t>Materiele vaste activa</t>
  </si>
  <si>
    <t>Begraafplaats</t>
  </si>
  <si>
    <t>Gebouwen en inventaris</t>
  </si>
  <si>
    <t>Financiële vaste activa</t>
  </si>
  <si>
    <t xml:space="preserve">Vordering op de Hervormde </t>
  </si>
  <si>
    <t>gemeente Loosdrecht</t>
  </si>
  <si>
    <t>Totale vaste activa</t>
  </si>
  <si>
    <t>Vlottende activa</t>
  </si>
  <si>
    <t>Werktuigen en werkmaterieel</t>
  </si>
  <si>
    <t>Debiteuren en overige vorderingen</t>
  </si>
  <si>
    <t>Liquide middelen</t>
  </si>
  <si>
    <t>Totaal vlottende activa</t>
  </si>
  <si>
    <t>Passiva</t>
  </si>
  <si>
    <t>Eigen vermogen</t>
  </si>
  <si>
    <t>Algemene reserve</t>
  </si>
  <si>
    <t>Fondsen en voorzieningen</t>
  </si>
  <si>
    <t>Fonds afgekocht onderhoud</t>
  </si>
  <si>
    <t>begraafplaats</t>
  </si>
  <si>
    <t>Kortlopende schulden</t>
  </si>
  <si>
    <t>Crediteuren</t>
  </si>
  <si>
    <t>Totaal activa</t>
  </si>
  <si>
    <t>Totaal passiva</t>
  </si>
  <si>
    <t>1.2 Exploitatie over het boekjaar 2019</t>
  </si>
  <si>
    <t>Begrafenisrechten/rechten as bezorging Alg. graf</t>
  </si>
  <si>
    <t>Rechten particuliere graven</t>
  </si>
  <si>
    <t>Afkoopsommen onderhoudsrechten grafbedekkingen</t>
  </si>
  <si>
    <t>Jaarlijkse onderhoudrechten</t>
  </si>
  <si>
    <t>Overige opbrengsten (o.a. grafdelven)</t>
  </si>
  <si>
    <t>Gebruik aula/kerk o.i.d.</t>
  </si>
  <si>
    <t>Catering aula/rouwkamer</t>
  </si>
  <si>
    <t>Zerken lichten/graven ruimen</t>
  </si>
  <si>
    <t>Overige opbrengsten</t>
  </si>
  <si>
    <t>Totaal opbrengsten</t>
  </si>
  <si>
    <t>Opbrengsten</t>
  </si>
  <si>
    <t>Kosten</t>
  </si>
  <si>
    <t>Onderhoud begraafplaats</t>
  </si>
  <si>
    <t>Onderhoud grafbedekkingen</t>
  </si>
  <si>
    <t>Overige onderhoudskosten</t>
  </si>
  <si>
    <t>Kosten graf delven</t>
  </si>
  <si>
    <t>Afschrijving begraafplaats</t>
  </si>
  <si>
    <t>Afschrijving gebouwen en inventaris</t>
  </si>
  <si>
    <t>Afschrijving werkmaterieel</t>
  </si>
  <si>
    <t>Afschrijving voorraaden</t>
  </si>
  <si>
    <t>Kosten catering aula / rouwkamer</t>
  </si>
  <si>
    <t>Assurantiën / belastingen / energie</t>
  </si>
  <si>
    <t>Kosten administratie en beheer</t>
  </si>
  <si>
    <t>Personeelskosten</t>
  </si>
  <si>
    <t>Overige kosten</t>
  </si>
  <si>
    <t>Totaal kosten</t>
  </si>
  <si>
    <t>Resultaat uit gewone bedrijfsvoering</t>
  </si>
  <si>
    <t>Mutaties in vermogen en voorzieningen</t>
  </si>
  <si>
    <t>onttrekking = min / toevoeging = plus</t>
  </si>
  <si>
    <t>Toevoeging aan bestemmingsfondsen</t>
  </si>
  <si>
    <t>Onttrekking aan bestemmingsfondsen</t>
  </si>
  <si>
    <t>Toevoegingen aan fondsen en voorzieningen</t>
  </si>
  <si>
    <t>Onttrekking aan fondsen en voorzieningen</t>
  </si>
  <si>
    <t>Toevoeging aan fondsen en voorzieningen</t>
  </si>
  <si>
    <t>Totaal van de mutaties in voorzieningen</t>
  </si>
  <si>
    <t>Totaal jaarresultaat</t>
  </si>
  <si>
    <t>1.3 Toelichting op de balans</t>
  </si>
  <si>
    <t>2018</t>
  </si>
  <si>
    <t>2019</t>
  </si>
  <si>
    <t>0810</t>
  </si>
  <si>
    <t>Het bestuur heeft besloten op de waarde van de begraafplaats vanaf 2019 niet meer af te schrijven.</t>
  </si>
  <si>
    <t>0815</t>
  </si>
  <si>
    <t>0950</t>
  </si>
  <si>
    <t>Het Brandspuithuisje is in 2019 verbouwd. De hoogte van de envesteringen is opgevoerd als</t>
  </si>
  <si>
    <t xml:space="preserve">waarde voor het OG.op de balans. </t>
  </si>
  <si>
    <t>Vordering op de Hervormde gemeente Loosdrecht</t>
  </si>
  <si>
    <t>Op papier blijft er nog een kleine vordering staan. Verschil van uitgangspunt in 2017 / 2018 heeft</t>
  </si>
  <si>
    <t>veschil doen ontstaan (rente + achteraf ongevoerde post mevr. Ockhuisen)</t>
  </si>
  <si>
    <t>Het bestuur moet overwegen dit verschil weg te boeken.</t>
  </si>
  <si>
    <t>De Hervormde gemeente heeft het totale bedrag in 2019 afgelost.</t>
  </si>
  <si>
    <t>0910</t>
  </si>
  <si>
    <t>1250</t>
  </si>
  <si>
    <t xml:space="preserve">Kas: </t>
  </si>
  <si>
    <t>Dit bedrag bestaat uit twee posten, een nieuw geopende RABO rekening en een kas</t>
  </si>
  <si>
    <t>Totaal</t>
  </si>
  <si>
    <t>RABO: NL41RABO336388721</t>
  </si>
  <si>
    <t>1.3</t>
  </si>
  <si>
    <t>Toelichting op de balans (vervolg)</t>
  </si>
  <si>
    <t>2099</t>
  </si>
  <si>
    <t>Stand per begin van het boekkjaar plus het exloitatieresultaat over het boekjaar 2019.</t>
  </si>
  <si>
    <t xml:space="preserve">Fonds afgekocht onderhoud begraafplaats </t>
  </si>
  <si>
    <t>Toegevoegd zijn bedragen die betaad zijn in het boekjaar 2019. Onttrokken worden de bedragen</t>
  </si>
  <si>
    <t>die op basis van het digitale grafregister berekend zijn over het boekjaar 2019.</t>
  </si>
  <si>
    <t xml:space="preserve">Totaal </t>
  </si>
  <si>
    <t xml:space="preserve">Dit fonds betreft een verplichting die de begraafplaats heeft i.v.m. afgekocht onderhoud over </t>
  </si>
  <si>
    <t>Nog te betalen facturen van december 2019.</t>
  </si>
  <si>
    <t>langere tijd.</t>
  </si>
  <si>
    <t>1.4</t>
  </si>
  <si>
    <t>Toelichting op de exploitatie</t>
  </si>
  <si>
    <t>Afkoopsom onderhoud</t>
  </si>
  <si>
    <t>Jaarlijks onderhoud</t>
  </si>
  <si>
    <t>Begrafenisrechten (o.a. grafdelven)</t>
  </si>
  <si>
    <t>Gebruik kerk/gebouw</t>
  </si>
  <si>
    <t>Werkzaamheden zerken e.d.</t>
  </si>
  <si>
    <t>Dit betreft verlengingen van de grafrechten van een pariculier graf</t>
  </si>
  <si>
    <t>Dit betreft een afkoopsom voor onderhoud van een graf voor langere tijd.</t>
  </si>
  <si>
    <t xml:space="preserve">Dit betreft debiteuren die het onderhoud per jaar betalen. </t>
  </si>
  <si>
    <t>Dit bedrag wordt jaarlijks geïndexeerd.</t>
  </si>
  <si>
    <t xml:space="preserve">Deze rekening wordt gebruikt wanneer er werkzaamheden aan </t>
  </si>
  <si>
    <t>zerken worden verricht.</t>
  </si>
  <si>
    <t xml:space="preserve">De opbrengsten van het gebruik van de kerk en het Lichtbaken </t>
  </si>
  <si>
    <t>zijn sinds 2019 voor de Hervormde gemeente Loosdrecht.</t>
  </si>
  <si>
    <t xml:space="preserve">Dit betreft een verzamelrekening voor graven delven, plaatsen </t>
  </si>
  <si>
    <t>grafmonument, overschrijven grafrechten en opknappen grafmonumenten.</t>
  </si>
  <si>
    <t>Het onderhoud wordt uitgevoerd door AB Midden Nederland</t>
  </si>
  <si>
    <t>Onderhoud aan grafmonumenten e.d.</t>
  </si>
  <si>
    <t>Onderhoud aan gereedschap e.d.</t>
  </si>
  <si>
    <t>De graven worden mechanisch gedolven.</t>
  </si>
  <si>
    <t>Vaak wordt een graf na begrafenis door vrijwilligersgesloten.</t>
  </si>
  <si>
    <t>Het bestuur heeft besloten op de begraafplaats niet meer af te schrijven.</t>
  </si>
  <si>
    <t>Zie toelichting bij de balans</t>
  </si>
  <si>
    <t>Bankrente en kosten + kantoorbenodigdheden</t>
  </si>
  <si>
    <t>Vergoeding vrijwilligers diverse werkzaamheden</t>
  </si>
  <si>
    <t>In 2019 is het Brandspuithuisje verbouwd. Daar is veel aan gewerkt door vrijwilligers</t>
  </si>
  <si>
    <t>Lidmaatschappen en Vakliteratuur</t>
  </si>
  <si>
    <t>Resultaat uit normale bedrijfsvoering</t>
  </si>
  <si>
    <t>Mutaties in vermogen en fondsen</t>
  </si>
  <si>
    <t>Zie rekening 8030 inkomsten</t>
  </si>
  <si>
    <t>Elk jaar valt er een bedrag vrij om te besteden aan onderhoud op de begraafplaats</t>
  </si>
  <si>
    <t>Dit fonds is gedigitaliseerd en er wordt jaarlijks berekend hoeveel er vrijvalt.</t>
  </si>
  <si>
    <t>Totaal mutaties fonds</t>
  </si>
  <si>
    <t xml:space="preserve">Dit bedrag wordt als opbrengst geboekt op de exloitatierekening omdat dit bedrag </t>
  </si>
  <si>
    <t>als het ware vrij valt om onderhoud uit te voeren op de brgaafplaats.</t>
  </si>
  <si>
    <t>-/-</t>
  </si>
  <si>
    <t xml:space="preserve">Netto resultaat exploitatie over het boekjaar 2019 </t>
  </si>
  <si>
    <t xml:space="preserve">2.1 </t>
  </si>
  <si>
    <t>Begroting 2020</t>
  </si>
  <si>
    <t>Zerken, graven ruimen</t>
  </si>
  <si>
    <t>Totaal begrote inkomsten</t>
  </si>
  <si>
    <t>Uitgaven</t>
  </si>
  <si>
    <t>Kosten grafdelven</t>
  </si>
  <si>
    <t>Afschriijving begraafplaats</t>
  </si>
  <si>
    <t>Afschrijving voorraden</t>
  </si>
  <si>
    <t>Kosten catering aula/rouwkamer</t>
  </si>
  <si>
    <t>Verzekeringen, belastingen en nutsvoorz.</t>
  </si>
  <si>
    <t>1050</t>
  </si>
  <si>
    <t>1510</t>
  </si>
  <si>
    <t>Overige voorraden</t>
  </si>
  <si>
    <t>De verbouwing is nog niet geheel afgerond. In 2020 zal er een post aan inventaris worden opgevoerd.</t>
  </si>
  <si>
    <t>Alleen hetgebruikelijke afschrijvingspercentage is afgeboekt. Geen nieuwe investeringen gedaan.</t>
  </si>
  <si>
    <t>Activa: Vaste activa</t>
  </si>
  <si>
    <t>Op 31 december stonden er nog een paar grote facturen op. Inmiddels alles betaald.</t>
  </si>
  <si>
    <t>Kosten betaald aan de hervormde gemeente Loosdrecht voor gebruik kerk</t>
  </si>
  <si>
    <t>Verzekeringen, belastingen en energie</t>
  </si>
  <si>
    <t>Deze post komt dit jaar voor het eerst voor omdat we zelfstandig de zaken hebben geregeld.</t>
  </si>
  <si>
    <t>1 x particulier graf</t>
  </si>
  <si>
    <t>2 x herschikken kist</t>
  </si>
  <si>
    <t>1 x afkoop onderhoud langdurig</t>
  </si>
  <si>
    <t>Onttrekkingen aan fondsen en voorzieningen</t>
  </si>
  <si>
    <t xml:space="preserve">Totaal begroot uit exploitatie </t>
  </si>
  <si>
    <t xml:space="preserve">Totaal begroot na mutaties fondsen </t>
  </si>
  <si>
    <t>Stichting Protestantse Begraafplaats</t>
  </si>
  <si>
    <t>Oud-Loosdrecht</t>
  </si>
  <si>
    <t>Jaarverslag</t>
  </si>
  <si>
    <t>Jaarrekening 2019 / begroting 2020</t>
  </si>
  <si>
    <t>gebaseerd op de tarieven voor jaarlijks onderhoud 2020</t>
  </si>
  <si>
    <t>bestaande grafrechten(openen en sluiten graven)</t>
  </si>
  <si>
    <t xml:space="preserve">Kosten grafdelven </t>
  </si>
  <si>
    <t>Uitbesteed aan Ruimtechniek Breukelen</t>
  </si>
  <si>
    <t>Op de begraafplaats wordt niet meer afgeschreven</t>
  </si>
  <si>
    <t>In overleg zullen we hierop af gaan schrijven</t>
  </si>
  <si>
    <t>Marketing gepland voor 2020</t>
  </si>
  <si>
    <t xml:space="preserve">Aanschaf Urnenzuilen </t>
  </si>
  <si>
    <t xml:space="preserve">2019 </t>
  </si>
  <si>
    <t xml:space="preserve">2018 </t>
  </si>
  <si>
    <t xml:space="preserve">2018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</si>
</sst>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€&quot;\ #,##0.0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2" fillId="0" borderId="0" xfId="0" applyFont="1"/>
    <xf numFmtId="164" fontId="0" fillId="0" borderId="0" xfId="0" applyNumberFormat="1"/>
    <xf numFmtId="164" fontId="1" fillId="0" borderId="0" xfId="0" applyNumberFormat="1" applyFont="1"/>
    <xf numFmtId="0" fontId="0" fillId="0" borderId="0" xfId="0" applyAlignment="1">
      <alignment horizontal="left"/>
    </xf>
    <xf numFmtId="0" fontId="0" fillId="0" borderId="0" xfId="0" applyFont="1"/>
    <xf numFmtId="0" fontId="0" fillId="0" borderId="0" xfId="0" quotePrefix="1"/>
    <xf numFmtId="164" fontId="0" fillId="0" borderId="0" xfId="0" quotePrefix="1" applyNumberFormat="1" applyAlignment="1"/>
    <xf numFmtId="164" fontId="1" fillId="0" borderId="0" xfId="0" quotePrefix="1" applyNumberFormat="1" applyFont="1" applyAlignment="1">
      <alignment horizontal="center"/>
    </xf>
    <xf numFmtId="0" fontId="1" fillId="0" borderId="0" xfId="0" quotePrefix="1" applyFont="1"/>
    <xf numFmtId="0" fontId="1" fillId="0" borderId="0" xfId="0" quotePrefix="1" applyFont="1" applyAlignment="1">
      <alignment horizontal="center"/>
    </xf>
    <xf numFmtId="0" fontId="3" fillId="0" borderId="0" xfId="0" applyFont="1"/>
    <xf numFmtId="0" fontId="3" fillId="0" borderId="0" xfId="0" quotePrefix="1" applyFont="1"/>
    <xf numFmtId="164" fontId="0" fillId="0" borderId="0" xfId="0" applyNumberFormat="1" applyFont="1"/>
    <xf numFmtId="0" fontId="1" fillId="0" borderId="0" xfId="0" applyFont="1" applyAlignment="1">
      <alignment horizontal="left"/>
    </xf>
    <xf numFmtId="164" fontId="3" fillId="0" borderId="0" xfId="0" applyNumberFormat="1" applyFont="1"/>
    <xf numFmtId="0" fontId="3" fillId="0" borderId="0" xfId="0" applyFont="1" applyAlignment="1">
      <alignment horizontal="left"/>
    </xf>
    <xf numFmtId="164" fontId="4" fillId="0" borderId="0" xfId="0" applyNumberFormat="1" applyFont="1"/>
    <xf numFmtId="164" fontId="5" fillId="0" borderId="0" xfId="0" applyNumberFormat="1" applyFont="1"/>
    <xf numFmtId="0" fontId="5" fillId="0" borderId="0" xfId="0" quotePrefix="1" applyFont="1"/>
    <xf numFmtId="164" fontId="0" fillId="0" borderId="0" xfId="0" applyNumberFormat="1" applyAlignment="1">
      <alignment horizontal="center"/>
    </xf>
    <xf numFmtId="164" fontId="7" fillId="0" borderId="0" xfId="0" applyNumberFormat="1" applyFont="1"/>
    <xf numFmtId="164" fontId="6" fillId="0" borderId="0" xfId="0" applyNumberFormat="1" applyFont="1"/>
    <xf numFmtId="0" fontId="6" fillId="0" borderId="0" xfId="0" quotePrefix="1" applyFont="1"/>
    <xf numFmtId="164" fontId="8" fillId="0" borderId="0" xfId="0" applyNumberFormat="1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4" fillId="0" borderId="0" xfId="0" applyFont="1" applyAlignment="1">
      <alignment horizontal="left"/>
    </xf>
    <xf numFmtId="0" fontId="4" fillId="0" borderId="0" xfId="0" applyFont="1"/>
    <xf numFmtId="0" fontId="1" fillId="0" borderId="0" xfId="0" applyFont="1" applyAlignment="1">
      <alignment horizontal="center"/>
    </xf>
    <xf numFmtId="164" fontId="0" fillId="0" borderId="0" xfId="0" quotePrefix="1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quotePrefix="1" applyAlignment="1">
      <alignment horizontal="center"/>
    </xf>
    <xf numFmtId="0" fontId="1" fillId="0" borderId="0" xfId="0" quotePrefix="1" applyNumberFormat="1" applyFont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491558</xdr:colOff>
      <xdr:row>18</xdr:row>
      <xdr:rowOff>175260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31F46535-74D0-4AD5-BF18-FF901FFB0C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320358" cy="3467100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95E0C3-5BE9-497C-A2F0-E17E2F29F898}">
  <dimension ref="A22:A26"/>
  <sheetViews>
    <sheetView topLeftCell="A13" workbookViewId="0">
      <selection activeCell="L18" sqref="L18"/>
    </sheetView>
  </sheetViews>
  <sheetFormatPr defaultRowHeight="14.4" x14ac:dyDescent="0.3"/>
  <sheetData>
    <row r="22" spans="1:1" s="1" customFormat="1" ht="33.6" x14ac:dyDescent="0.65">
      <c r="A22" s="27" t="s">
        <v>157</v>
      </c>
    </row>
    <row r="23" spans="1:1" s="1" customFormat="1" ht="33.6" x14ac:dyDescent="0.65">
      <c r="A23" s="27" t="s">
        <v>158</v>
      </c>
    </row>
    <row r="25" spans="1:1" ht="25.8" x14ac:dyDescent="0.5">
      <c r="A25" s="26" t="s">
        <v>160</v>
      </c>
    </row>
    <row r="26" spans="1:1" ht="23.4" x14ac:dyDescent="0.45">
      <c r="A26" s="28" t="s">
        <v>159</v>
      </c>
    </row>
  </sheetData>
  <pageMargins left="0.7" right="0.7" top="0.75" bottom="0.75" header="0.3" footer="0.3"/>
  <pageSetup paperSize="9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289CA0-E1C4-4E8D-8C54-01AC86C036FB}">
  <dimension ref="A1:H46"/>
  <sheetViews>
    <sheetView topLeftCell="A13" workbookViewId="0">
      <selection activeCell="B36" sqref="B36"/>
    </sheetView>
  </sheetViews>
  <sheetFormatPr defaultRowHeight="14.4" x14ac:dyDescent="0.3"/>
  <cols>
    <col min="2" max="2" width="26.6640625" customWidth="1"/>
    <col min="3" max="3" width="8.88671875" customWidth="1"/>
    <col min="5" max="5" width="7.44140625" customWidth="1"/>
    <col min="6" max="6" width="12.33203125" customWidth="1"/>
    <col min="8" max="8" width="11.44140625" bestFit="1" customWidth="1"/>
  </cols>
  <sheetData>
    <row r="1" spans="1:8" x14ac:dyDescent="0.3">
      <c r="B1" s="1" t="s">
        <v>2</v>
      </c>
      <c r="C1" s="1"/>
    </row>
    <row r="3" spans="1:8" x14ac:dyDescent="0.3">
      <c r="B3" s="1" t="s">
        <v>0</v>
      </c>
    </row>
    <row r="5" spans="1:8" x14ac:dyDescent="0.3">
      <c r="B5" s="1" t="s">
        <v>1</v>
      </c>
      <c r="F5" s="31">
        <v>2019</v>
      </c>
      <c r="H5" s="31">
        <v>2018</v>
      </c>
    </row>
    <row r="6" spans="1:8" x14ac:dyDescent="0.3">
      <c r="F6" s="3"/>
    </row>
    <row r="7" spans="1:8" x14ac:dyDescent="0.3">
      <c r="A7" s="7" t="s">
        <v>65</v>
      </c>
      <c r="B7" s="2" t="s">
        <v>3</v>
      </c>
    </row>
    <row r="8" spans="1:8" x14ac:dyDescent="0.3">
      <c r="B8" t="s">
        <v>4</v>
      </c>
      <c r="F8" s="14">
        <v>41823</v>
      </c>
      <c r="H8" s="3">
        <v>41823</v>
      </c>
    </row>
    <row r="9" spans="1:8" x14ac:dyDescent="0.3">
      <c r="B9" s="12"/>
      <c r="F9" s="14"/>
      <c r="H9" s="3"/>
    </row>
    <row r="10" spans="1:8" x14ac:dyDescent="0.3">
      <c r="A10" s="7" t="s">
        <v>67</v>
      </c>
      <c r="B10" t="s">
        <v>5</v>
      </c>
      <c r="F10" s="14">
        <v>13144</v>
      </c>
      <c r="H10" s="3"/>
    </row>
    <row r="11" spans="1:8" x14ac:dyDescent="0.3">
      <c r="B11" s="12"/>
      <c r="F11" s="14"/>
      <c r="H11" s="3"/>
    </row>
    <row r="12" spans="1:8" x14ac:dyDescent="0.3">
      <c r="B12" s="2" t="s">
        <v>6</v>
      </c>
      <c r="F12" s="14"/>
      <c r="H12" s="3"/>
    </row>
    <row r="13" spans="1:8" x14ac:dyDescent="0.3">
      <c r="A13" s="7" t="s">
        <v>68</v>
      </c>
      <c r="B13" t="s">
        <v>7</v>
      </c>
      <c r="F13" s="14">
        <v>2491</v>
      </c>
      <c r="H13" s="3">
        <v>212497</v>
      </c>
    </row>
    <row r="14" spans="1:8" x14ac:dyDescent="0.3">
      <c r="B14" t="s">
        <v>8</v>
      </c>
      <c r="F14" s="14"/>
      <c r="H14" s="3"/>
    </row>
    <row r="15" spans="1:8" x14ac:dyDescent="0.3">
      <c r="B15" s="12"/>
      <c r="F15" s="14"/>
    </row>
    <row r="16" spans="1:8" x14ac:dyDescent="0.3">
      <c r="B16" s="1" t="s">
        <v>9</v>
      </c>
      <c r="F16" s="4">
        <f>SUM(F8:F15)</f>
        <v>57458</v>
      </c>
      <c r="H16" s="4">
        <v>254319</v>
      </c>
    </row>
    <row r="17" spans="1:8" x14ac:dyDescent="0.3">
      <c r="F17" s="3"/>
      <c r="H17" s="3"/>
    </row>
    <row r="18" spans="1:8" x14ac:dyDescent="0.3">
      <c r="B18" s="1" t="s">
        <v>10</v>
      </c>
      <c r="F18" s="3"/>
      <c r="H18" s="3"/>
    </row>
    <row r="19" spans="1:8" x14ac:dyDescent="0.3">
      <c r="F19" s="3"/>
      <c r="H19" s="3"/>
    </row>
    <row r="20" spans="1:8" x14ac:dyDescent="0.3">
      <c r="A20" s="7" t="s">
        <v>76</v>
      </c>
      <c r="B20" t="s">
        <v>11</v>
      </c>
      <c r="F20" s="3">
        <v>5540</v>
      </c>
      <c r="H20" s="3">
        <v>6304</v>
      </c>
    </row>
    <row r="21" spans="1:8" x14ac:dyDescent="0.3">
      <c r="B21" s="12"/>
      <c r="F21" s="3"/>
      <c r="H21" s="3"/>
    </row>
    <row r="22" spans="1:8" x14ac:dyDescent="0.3">
      <c r="A22" s="7" t="s">
        <v>77</v>
      </c>
      <c r="B22" t="s">
        <v>12</v>
      </c>
      <c r="F22" s="3">
        <v>4570</v>
      </c>
      <c r="H22" s="3">
        <v>530</v>
      </c>
    </row>
    <row r="23" spans="1:8" x14ac:dyDescent="0.3">
      <c r="F23" s="3"/>
      <c r="H23" s="3"/>
    </row>
    <row r="24" spans="1:8" x14ac:dyDescent="0.3">
      <c r="A24" s="7" t="s">
        <v>141</v>
      </c>
      <c r="B24" t="s">
        <v>13</v>
      </c>
      <c r="F24" s="3">
        <v>209919</v>
      </c>
      <c r="H24" s="3">
        <v>8165</v>
      </c>
    </row>
    <row r="25" spans="1:8" x14ac:dyDescent="0.3">
      <c r="A25" s="7"/>
      <c r="F25" s="3"/>
      <c r="H25" s="3"/>
    </row>
    <row r="26" spans="1:8" x14ac:dyDescent="0.3">
      <c r="A26" s="7" t="s">
        <v>142</v>
      </c>
      <c r="B26" t="s">
        <v>143</v>
      </c>
      <c r="F26" s="3">
        <v>800</v>
      </c>
      <c r="H26" s="3"/>
    </row>
    <row r="27" spans="1:8" x14ac:dyDescent="0.3">
      <c r="B27" s="12"/>
      <c r="F27" s="3"/>
      <c r="H27" s="3"/>
    </row>
    <row r="28" spans="1:8" x14ac:dyDescent="0.3">
      <c r="B28" s="1" t="s">
        <v>14</v>
      </c>
      <c r="F28" s="4">
        <f>SUM(F20:F27)</f>
        <v>220829</v>
      </c>
      <c r="H28" s="4">
        <v>14999</v>
      </c>
    </row>
    <row r="29" spans="1:8" x14ac:dyDescent="0.3">
      <c r="H29" s="3"/>
    </row>
    <row r="30" spans="1:8" x14ac:dyDescent="0.3">
      <c r="B30" s="1" t="s">
        <v>23</v>
      </c>
      <c r="F30" s="4">
        <f>F16+F28</f>
        <v>278287</v>
      </c>
      <c r="H30" s="4">
        <f>H16+H28</f>
        <v>269318</v>
      </c>
    </row>
    <row r="34" spans="2:8" x14ac:dyDescent="0.3">
      <c r="B34" s="1" t="s">
        <v>15</v>
      </c>
      <c r="F34" s="31">
        <v>2019</v>
      </c>
      <c r="H34" s="31">
        <v>2018</v>
      </c>
    </row>
    <row r="36" spans="2:8" x14ac:dyDescent="0.3">
      <c r="B36" s="6" t="s">
        <v>16</v>
      </c>
      <c r="H36" s="3"/>
    </row>
    <row r="37" spans="2:8" x14ac:dyDescent="0.3">
      <c r="B37" t="s">
        <v>17</v>
      </c>
      <c r="F37" s="3">
        <v>185047</v>
      </c>
      <c r="H37" s="3">
        <v>174790</v>
      </c>
    </row>
    <row r="38" spans="2:8" x14ac:dyDescent="0.3">
      <c r="F38" s="3"/>
      <c r="H38" s="3"/>
    </row>
    <row r="39" spans="2:8" x14ac:dyDescent="0.3">
      <c r="B39" s="6" t="s">
        <v>18</v>
      </c>
      <c r="F39" s="3"/>
      <c r="H39" s="3"/>
    </row>
    <row r="40" spans="2:8" x14ac:dyDescent="0.3">
      <c r="B40" t="s">
        <v>19</v>
      </c>
      <c r="F40" s="3">
        <v>91547</v>
      </c>
      <c r="H40" s="3">
        <v>94105</v>
      </c>
    </row>
    <row r="41" spans="2:8" x14ac:dyDescent="0.3">
      <c r="B41" t="s">
        <v>20</v>
      </c>
      <c r="F41" s="3"/>
      <c r="H41" s="3"/>
    </row>
    <row r="42" spans="2:8" x14ac:dyDescent="0.3">
      <c r="F42" s="3"/>
      <c r="H42" s="3"/>
    </row>
    <row r="43" spans="2:8" x14ac:dyDescent="0.3">
      <c r="B43" s="6" t="s">
        <v>21</v>
      </c>
      <c r="F43" s="3"/>
      <c r="H43" s="3"/>
    </row>
    <row r="44" spans="2:8" x14ac:dyDescent="0.3">
      <c r="B44" t="s">
        <v>22</v>
      </c>
      <c r="F44" s="3">
        <v>1692</v>
      </c>
      <c r="H44" s="3">
        <v>424</v>
      </c>
    </row>
    <row r="45" spans="2:8" x14ac:dyDescent="0.3">
      <c r="F45" s="3"/>
      <c r="H45" s="3"/>
    </row>
    <row r="46" spans="2:8" x14ac:dyDescent="0.3">
      <c r="B46" s="1" t="s">
        <v>24</v>
      </c>
      <c r="F46" s="4">
        <f>SUM(F37:F45)</f>
        <v>278286</v>
      </c>
      <c r="H46" s="4">
        <f>SUM(H37:H45)</f>
        <v>269319</v>
      </c>
    </row>
  </sheetData>
  <printOptions gridLines="1"/>
  <pageMargins left="0.25" right="0.25" top="0.75" bottom="0.75" header="0.3" footer="0.3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D5D09E-9C27-49F6-B561-FFD8C86DF308}">
  <dimension ref="A1:J45"/>
  <sheetViews>
    <sheetView workbookViewId="0">
      <selection activeCell="G29" sqref="G29"/>
    </sheetView>
  </sheetViews>
  <sheetFormatPr defaultRowHeight="14.4" x14ac:dyDescent="0.3"/>
  <cols>
    <col min="7" max="7" width="13.33203125" customWidth="1"/>
    <col min="9" max="9" width="10.5546875" style="3" bestFit="1" customWidth="1"/>
  </cols>
  <sheetData>
    <row r="1" spans="1:10" x14ac:dyDescent="0.3">
      <c r="A1" s="1" t="s">
        <v>25</v>
      </c>
    </row>
    <row r="2" spans="1:10" s="1" customFormat="1" x14ac:dyDescent="0.3">
      <c r="A2" s="1" t="s">
        <v>36</v>
      </c>
      <c r="G2" s="11" t="s">
        <v>64</v>
      </c>
      <c r="I2" s="9" t="s">
        <v>63</v>
      </c>
    </row>
    <row r="3" spans="1:10" s="1" customFormat="1" x14ac:dyDescent="0.3">
      <c r="G3" s="11"/>
      <c r="I3" s="9"/>
    </row>
    <row r="4" spans="1:10" x14ac:dyDescent="0.3">
      <c r="A4" s="5">
        <v>8010</v>
      </c>
      <c r="B4" t="s">
        <v>26</v>
      </c>
      <c r="G4" s="21"/>
      <c r="I4" s="8"/>
      <c r="J4" s="7"/>
    </row>
    <row r="5" spans="1:10" x14ac:dyDescent="0.3">
      <c r="A5" s="5">
        <v>8020</v>
      </c>
      <c r="B5" t="s">
        <v>27</v>
      </c>
      <c r="G5" s="3">
        <v>6350</v>
      </c>
      <c r="I5" s="3">
        <v>664</v>
      </c>
    </row>
    <row r="6" spans="1:10" x14ac:dyDescent="0.3">
      <c r="A6" s="5">
        <v>8030</v>
      </c>
      <c r="B6" t="s">
        <v>28</v>
      </c>
      <c r="G6" s="3">
        <v>3335</v>
      </c>
      <c r="I6" s="3">
        <v>3930</v>
      </c>
    </row>
    <row r="7" spans="1:10" x14ac:dyDescent="0.3">
      <c r="A7" s="5">
        <v>8040</v>
      </c>
      <c r="B7" t="s">
        <v>29</v>
      </c>
      <c r="G7" s="3">
        <v>4300</v>
      </c>
      <c r="I7" s="3">
        <v>4232</v>
      </c>
    </row>
    <row r="8" spans="1:10" x14ac:dyDescent="0.3">
      <c r="A8" s="5">
        <v>8110</v>
      </c>
      <c r="B8" t="s">
        <v>30</v>
      </c>
      <c r="G8" s="3">
        <v>7990</v>
      </c>
      <c r="I8" s="3">
        <v>6369</v>
      </c>
    </row>
    <row r="9" spans="1:10" x14ac:dyDescent="0.3">
      <c r="A9" s="5">
        <v>8310</v>
      </c>
      <c r="B9" t="s">
        <v>31</v>
      </c>
      <c r="G9" s="3">
        <v>1575</v>
      </c>
      <c r="I9" s="3">
        <v>1500</v>
      </c>
    </row>
    <row r="10" spans="1:10" x14ac:dyDescent="0.3">
      <c r="A10" s="5">
        <v>8320</v>
      </c>
      <c r="B10" t="s">
        <v>32</v>
      </c>
      <c r="G10" s="3"/>
    </row>
    <row r="11" spans="1:10" x14ac:dyDescent="0.3">
      <c r="A11" s="5">
        <v>8510</v>
      </c>
      <c r="B11" t="s">
        <v>33</v>
      </c>
      <c r="G11" s="3">
        <v>1535</v>
      </c>
      <c r="I11" s="3">
        <v>650</v>
      </c>
    </row>
    <row r="12" spans="1:10" x14ac:dyDescent="0.3">
      <c r="A12" s="5">
        <v>8520</v>
      </c>
      <c r="B12" t="s">
        <v>34</v>
      </c>
      <c r="G12" s="3">
        <v>2000</v>
      </c>
    </row>
    <row r="13" spans="1:10" x14ac:dyDescent="0.3">
      <c r="G13" s="3"/>
    </row>
    <row r="14" spans="1:10" x14ac:dyDescent="0.3">
      <c r="B14" s="1" t="s">
        <v>35</v>
      </c>
      <c r="G14" s="4">
        <f>SUM(G4:G13)</f>
        <v>27085</v>
      </c>
      <c r="I14" s="4">
        <v>17345</v>
      </c>
      <c r="J14" s="1"/>
    </row>
    <row r="16" spans="1:10" x14ac:dyDescent="0.3">
      <c r="A16" s="1" t="s">
        <v>37</v>
      </c>
    </row>
    <row r="17" spans="1:10" x14ac:dyDescent="0.3">
      <c r="A17" s="5">
        <v>5610</v>
      </c>
      <c r="B17" t="s">
        <v>38</v>
      </c>
      <c r="G17" s="3">
        <v>7842</v>
      </c>
      <c r="I17" s="3">
        <v>12489</v>
      </c>
    </row>
    <row r="18" spans="1:10" x14ac:dyDescent="0.3">
      <c r="A18" s="5">
        <v>5620</v>
      </c>
      <c r="B18" t="s">
        <v>39</v>
      </c>
      <c r="G18" s="3">
        <v>811</v>
      </c>
      <c r="I18" s="3">
        <v>1905</v>
      </c>
    </row>
    <row r="19" spans="1:10" x14ac:dyDescent="0.3">
      <c r="A19" s="5">
        <v>5630</v>
      </c>
      <c r="B19" t="s">
        <v>40</v>
      </c>
      <c r="G19" s="3">
        <v>587</v>
      </c>
      <c r="I19" s="3">
        <v>258</v>
      </c>
    </row>
    <row r="20" spans="1:10" x14ac:dyDescent="0.3">
      <c r="A20" s="5">
        <v>5640</v>
      </c>
      <c r="B20" t="s">
        <v>41</v>
      </c>
      <c r="G20" s="3">
        <v>2487</v>
      </c>
      <c r="I20" s="3">
        <v>2016</v>
      </c>
    </row>
    <row r="21" spans="1:10" x14ac:dyDescent="0.3">
      <c r="A21" s="5">
        <v>5710</v>
      </c>
      <c r="B21" t="s">
        <v>42</v>
      </c>
      <c r="G21" s="3"/>
      <c r="I21" s="3">
        <v>2357</v>
      </c>
    </row>
    <row r="22" spans="1:10" x14ac:dyDescent="0.3">
      <c r="A22" s="5">
        <v>5720</v>
      </c>
      <c r="B22" t="s">
        <v>43</v>
      </c>
      <c r="G22" s="3"/>
    </row>
    <row r="23" spans="1:10" x14ac:dyDescent="0.3">
      <c r="A23" s="5">
        <v>5730</v>
      </c>
      <c r="B23" t="s">
        <v>44</v>
      </c>
      <c r="G23" s="3">
        <v>764</v>
      </c>
      <c r="I23" s="3">
        <v>764</v>
      </c>
    </row>
    <row r="24" spans="1:10" x14ac:dyDescent="0.3">
      <c r="A24" s="5">
        <v>5740</v>
      </c>
      <c r="B24" t="s">
        <v>45</v>
      </c>
      <c r="G24" s="3"/>
      <c r="I24" s="3">
        <v>0</v>
      </c>
    </row>
    <row r="25" spans="1:10" x14ac:dyDescent="0.3">
      <c r="A25" s="5">
        <v>5810</v>
      </c>
      <c r="B25" t="s">
        <v>46</v>
      </c>
      <c r="G25" s="3">
        <v>1300</v>
      </c>
      <c r="I25" s="3">
        <v>0</v>
      </c>
    </row>
    <row r="26" spans="1:10" x14ac:dyDescent="0.3">
      <c r="A26" s="5">
        <v>5910</v>
      </c>
      <c r="B26" t="s">
        <v>47</v>
      </c>
      <c r="G26" s="3">
        <v>349</v>
      </c>
      <c r="I26" s="3">
        <v>0</v>
      </c>
    </row>
    <row r="27" spans="1:10" x14ac:dyDescent="0.3">
      <c r="A27" s="5">
        <v>5920</v>
      </c>
      <c r="B27" t="s">
        <v>48</v>
      </c>
      <c r="G27" s="3">
        <v>1257</v>
      </c>
      <c r="I27" s="3">
        <v>522</v>
      </c>
    </row>
    <row r="28" spans="1:10" x14ac:dyDescent="0.3">
      <c r="A28" s="5">
        <v>5930</v>
      </c>
      <c r="B28" t="s">
        <v>49</v>
      </c>
      <c r="G28" s="3">
        <v>2600</v>
      </c>
      <c r="I28" s="3">
        <v>250</v>
      </c>
    </row>
    <row r="29" spans="1:10" x14ac:dyDescent="0.3">
      <c r="A29" s="5">
        <v>5990</v>
      </c>
      <c r="B29" t="s">
        <v>50</v>
      </c>
      <c r="G29" s="3">
        <v>1389</v>
      </c>
      <c r="I29" s="3">
        <v>3883</v>
      </c>
    </row>
    <row r="30" spans="1:10" x14ac:dyDescent="0.3">
      <c r="G30" s="3"/>
    </row>
    <row r="31" spans="1:10" x14ac:dyDescent="0.3">
      <c r="B31" s="1" t="s">
        <v>51</v>
      </c>
      <c r="G31" s="4">
        <f>SUM(G17:G30)</f>
        <v>19386</v>
      </c>
      <c r="I31" s="4">
        <v>24444</v>
      </c>
      <c r="J31" s="1"/>
    </row>
    <row r="32" spans="1:10" x14ac:dyDescent="0.3">
      <c r="B32" s="1" t="s">
        <v>52</v>
      </c>
      <c r="G32" s="4">
        <f>G14-G31</f>
        <v>7699</v>
      </c>
      <c r="I32" s="4">
        <f>I14-I31</f>
        <v>-7099</v>
      </c>
      <c r="J32" s="1"/>
    </row>
    <row r="34" spans="1:10" x14ac:dyDescent="0.3">
      <c r="B34" t="s">
        <v>53</v>
      </c>
    </row>
    <row r="35" spans="1:10" x14ac:dyDescent="0.3">
      <c r="B35" t="s">
        <v>54</v>
      </c>
    </row>
    <row r="36" spans="1:10" x14ac:dyDescent="0.3">
      <c r="A36" s="5">
        <v>2199</v>
      </c>
      <c r="B36" t="s">
        <v>55</v>
      </c>
      <c r="G36" s="3"/>
      <c r="I36" s="3">
        <v>0</v>
      </c>
    </row>
    <row r="37" spans="1:10" x14ac:dyDescent="0.3">
      <c r="A37" s="5">
        <v>2199</v>
      </c>
      <c r="B37" t="s">
        <v>56</v>
      </c>
      <c r="G37" s="3"/>
      <c r="I37" s="3">
        <v>0</v>
      </c>
    </row>
    <row r="38" spans="1:10" x14ac:dyDescent="0.3">
      <c r="A38" s="5">
        <v>2298</v>
      </c>
      <c r="B38" t="s">
        <v>57</v>
      </c>
      <c r="G38" s="3">
        <v>3335</v>
      </c>
      <c r="I38" s="3">
        <v>3390</v>
      </c>
    </row>
    <row r="39" spans="1:10" x14ac:dyDescent="0.3">
      <c r="A39" s="5">
        <v>2298</v>
      </c>
      <c r="B39" t="s">
        <v>58</v>
      </c>
      <c r="G39" s="3">
        <v>-5893</v>
      </c>
      <c r="I39" s="3">
        <v>-6027</v>
      </c>
    </row>
    <row r="40" spans="1:10" x14ac:dyDescent="0.3">
      <c r="A40" s="5">
        <v>2299</v>
      </c>
      <c r="B40" t="s">
        <v>59</v>
      </c>
      <c r="G40" s="3"/>
      <c r="I40" s="3">
        <v>0</v>
      </c>
    </row>
    <row r="41" spans="1:10" x14ac:dyDescent="0.3">
      <c r="A41" s="5">
        <v>2299</v>
      </c>
      <c r="B41" t="s">
        <v>58</v>
      </c>
      <c r="G41" s="3"/>
      <c r="I41" s="3">
        <v>0</v>
      </c>
    </row>
    <row r="42" spans="1:10" x14ac:dyDescent="0.3">
      <c r="G42" s="3"/>
    </row>
    <row r="43" spans="1:10" x14ac:dyDescent="0.3">
      <c r="B43" s="1" t="s">
        <v>60</v>
      </c>
      <c r="G43" s="4">
        <f>SUM(G36:G42)</f>
        <v>-2558</v>
      </c>
      <c r="I43" s="4">
        <v>-2097</v>
      </c>
      <c r="J43" s="1"/>
    </row>
    <row r="44" spans="1:10" x14ac:dyDescent="0.3">
      <c r="G44" s="3"/>
    </row>
    <row r="45" spans="1:10" x14ac:dyDescent="0.3">
      <c r="B45" s="1" t="s">
        <v>61</v>
      </c>
      <c r="G45" s="4">
        <v>10257</v>
      </c>
      <c r="I45" s="4">
        <v>-5002</v>
      </c>
      <c r="J45" s="1"/>
    </row>
  </sheetData>
  <pageMargins left="0.25" right="0.25" top="0.75" bottom="0.75" header="0.3" footer="0.3"/>
  <pageSetup paperSize="9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F6C4CE-CFEE-41ED-9E44-5972C938424E}">
  <dimension ref="A1:N51"/>
  <sheetViews>
    <sheetView tabSelected="1" topLeftCell="A10" workbookViewId="0">
      <selection activeCell="F23" sqref="F23"/>
    </sheetView>
  </sheetViews>
  <sheetFormatPr defaultRowHeight="14.4" x14ac:dyDescent="0.3"/>
  <cols>
    <col min="1" max="1" width="8.77734375" customWidth="1"/>
    <col min="9" max="9" width="11.44140625" bestFit="1" customWidth="1"/>
    <col min="11" max="11" width="13.21875" style="3" bestFit="1" customWidth="1"/>
    <col min="13" max="13" width="12.77734375" customWidth="1"/>
  </cols>
  <sheetData>
    <row r="1" spans="1:14" x14ac:dyDescent="0.3">
      <c r="A1" s="1" t="s">
        <v>62</v>
      </c>
    </row>
    <row r="2" spans="1:14" x14ac:dyDescent="0.3">
      <c r="A2" s="1"/>
    </row>
    <row r="3" spans="1:14" x14ac:dyDescent="0.3">
      <c r="A3" s="1" t="s">
        <v>146</v>
      </c>
      <c r="K3" s="32" t="s">
        <v>169</v>
      </c>
      <c r="M3" s="33">
        <v>2018</v>
      </c>
    </row>
    <row r="4" spans="1:14" x14ac:dyDescent="0.3">
      <c r="A4" s="2" t="s">
        <v>3</v>
      </c>
    </row>
    <row r="5" spans="1:14" s="1" customFormat="1" x14ac:dyDescent="0.3">
      <c r="A5" s="10" t="s">
        <v>65</v>
      </c>
      <c r="B5" s="1" t="s">
        <v>4</v>
      </c>
      <c r="K5" s="14">
        <v>41823</v>
      </c>
      <c r="L5" s="6"/>
      <c r="M5" s="14">
        <v>41823</v>
      </c>
      <c r="N5" s="6"/>
    </row>
    <row r="6" spans="1:14" x14ac:dyDescent="0.3">
      <c r="A6" s="12" t="s">
        <v>66</v>
      </c>
      <c r="K6" s="14"/>
      <c r="L6" s="6"/>
      <c r="M6" s="6"/>
      <c r="N6" s="6"/>
    </row>
    <row r="7" spans="1:14" s="1" customFormat="1" x14ac:dyDescent="0.3">
      <c r="A7" s="10" t="s">
        <v>67</v>
      </c>
      <c r="B7" s="1" t="s">
        <v>5</v>
      </c>
      <c r="K7" s="14">
        <v>13144</v>
      </c>
      <c r="L7" s="6"/>
      <c r="M7" s="14">
        <v>0</v>
      </c>
      <c r="N7" s="6"/>
    </row>
    <row r="8" spans="1:14" x14ac:dyDescent="0.3">
      <c r="A8" s="12" t="s">
        <v>69</v>
      </c>
      <c r="K8" s="14"/>
      <c r="L8" s="6"/>
      <c r="M8" s="6"/>
      <c r="N8" s="6"/>
    </row>
    <row r="9" spans="1:14" x14ac:dyDescent="0.3">
      <c r="A9" s="12" t="s">
        <v>70</v>
      </c>
      <c r="K9" s="14"/>
      <c r="L9" s="6"/>
      <c r="M9" s="6"/>
      <c r="N9" s="6"/>
    </row>
    <row r="10" spans="1:14" x14ac:dyDescent="0.3">
      <c r="A10" t="s">
        <v>144</v>
      </c>
      <c r="K10" s="14"/>
      <c r="L10" s="6"/>
      <c r="M10" s="6"/>
      <c r="N10" s="6"/>
    </row>
    <row r="11" spans="1:14" x14ac:dyDescent="0.3">
      <c r="A11" s="2" t="s">
        <v>6</v>
      </c>
      <c r="K11" s="14"/>
      <c r="L11" s="6"/>
      <c r="M11" s="6"/>
      <c r="N11" s="6"/>
    </row>
    <row r="12" spans="1:14" s="1" customFormat="1" x14ac:dyDescent="0.3">
      <c r="A12" s="10" t="s">
        <v>68</v>
      </c>
      <c r="B12" s="1" t="s">
        <v>71</v>
      </c>
      <c r="K12" s="14">
        <v>2491</v>
      </c>
      <c r="L12" s="6"/>
      <c r="M12" s="14">
        <v>212497</v>
      </c>
      <c r="N12" s="6"/>
    </row>
    <row r="13" spans="1:14" s="6" customFormat="1" x14ac:dyDescent="0.3">
      <c r="A13" s="13" t="s">
        <v>75</v>
      </c>
      <c r="K13" s="14"/>
      <c r="M13" s="14"/>
    </row>
    <row r="14" spans="1:14" x14ac:dyDescent="0.3">
      <c r="A14" s="12" t="s">
        <v>72</v>
      </c>
      <c r="K14" s="14"/>
      <c r="L14" s="6"/>
      <c r="M14" s="6"/>
      <c r="N14" s="6"/>
    </row>
    <row r="15" spans="1:14" x14ac:dyDescent="0.3">
      <c r="A15" s="12" t="s">
        <v>73</v>
      </c>
    </row>
    <row r="16" spans="1:14" s="12" customFormat="1" x14ac:dyDescent="0.3">
      <c r="A16" s="12" t="s">
        <v>74</v>
      </c>
      <c r="K16" s="18">
        <f>SUM(K5:K15)</f>
        <v>57458</v>
      </c>
      <c r="M16" s="18">
        <f>SUM(M5:M15)</f>
        <v>254320</v>
      </c>
    </row>
    <row r="18" spans="1:14" s="1" customFormat="1" x14ac:dyDescent="0.3">
      <c r="A18" s="1" t="s">
        <v>10</v>
      </c>
      <c r="K18" s="4"/>
    </row>
    <row r="19" spans="1:14" s="1" customFormat="1" x14ac:dyDescent="0.3">
      <c r="A19" s="10" t="s">
        <v>76</v>
      </c>
      <c r="B19" s="1" t="s">
        <v>11</v>
      </c>
      <c r="K19" s="14">
        <v>5540</v>
      </c>
      <c r="L19" s="6"/>
      <c r="M19" s="14">
        <v>6304</v>
      </c>
      <c r="N19" s="6"/>
    </row>
    <row r="20" spans="1:14" x14ac:dyDescent="0.3">
      <c r="A20" s="12" t="s">
        <v>145</v>
      </c>
      <c r="K20" s="14"/>
      <c r="L20" s="6"/>
      <c r="M20" s="14"/>
      <c r="N20" s="6"/>
    </row>
    <row r="21" spans="1:14" x14ac:dyDescent="0.3">
      <c r="A21" s="7" t="s">
        <v>77</v>
      </c>
      <c r="B21" s="1" t="s">
        <v>12</v>
      </c>
      <c r="H21" s="3"/>
      <c r="K21" s="14">
        <v>4570</v>
      </c>
      <c r="L21" s="6"/>
      <c r="M21" s="14">
        <v>530</v>
      </c>
      <c r="N21" s="6"/>
    </row>
    <row r="22" spans="1:14" x14ac:dyDescent="0.3">
      <c r="A22" s="13" t="s">
        <v>147</v>
      </c>
      <c r="B22" s="1"/>
      <c r="H22" s="3"/>
      <c r="K22" s="14"/>
      <c r="L22" s="6"/>
      <c r="M22" s="14"/>
      <c r="N22" s="6"/>
    </row>
    <row r="23" spans="1:14" s="1" customFormat="1" x14ac:dyDescent="0.3">
      <c r="A23" s="10" t="s">
        <v>77</v>
      </c>
      <c r="B23" s="1" t="s">
        <v>13</v>
      </c>
      <c r="K23" s="14">
        <v>209919</v>
      </c>
      <c r="L23" s="6"/>
      <c r="M23" s="14">
        <v>8165</v>
      </c>
      <c r="N23" s="6"/>
    </row>
    <row r="24" spans="1:14" x14ac:dyDescent="0.3">
      <c r="A24" s="12" t="s">
        <v>79</v>
      </c>
      <c r="K24" s="14"/>
      <c r="L24" s="6"/>
      <c r="M24" s="14"/>
      <c r="N24" s="6"/>
    </row>
    <row r="25" spans="1:14" x14ac:dyDescent="0.3">
      <c r="A25" s="12" t="s">
        <v>81</v>
      </c>
      <c r="M25" s="3"/>
    </row>
    <row r="26" spans="1:14" x14ac:dyDescent="0.3">
      <c r="A26" s="12" t="s">
        <v>78</v>
      </c>
      <c r="M26" s="3"/>
    </row>
    <row r="27" spans="1:14" x14ac:dyDescent="0.3">
      <c r="M27" s="3"/>
    </row>
    <row r="28" spans="1:14" s="1" customFormat="1" x14ac:dyDescent="0.3">
      <c r="A28" s="1" t="s">
        <v>14</v>
      </c>
      <c r="K28" s="4">
        <f>SUM(K19:K27)</f>
        <v>220029</v>
      </c>
      <c r="M28" s="4">
        <v>14999</v>
      </c>
    </row>
    <row r="29" spans="1:14" x14ac:dyDescent="0.3">
      <c r="M29" s="3"/>
    </row>
    <row r="30" spans="1:14" s="1" customFormat="1" x14ac:dyDescent="0.3">
      <c r="A30" s="1" t="s">
        <v>80</v>
      </c>
      <c r="K30" s="4">
        <f>K16+K28</f>
        <v>277487</v>
      </c>
      <c r="L30" s="4"/>
      <c r="M30" s="4">
        <f>M16+M28</f>
        <v>269319</v>
      </c>
    </row>
    <row r="31" spans="1:14" s="1" customFormat="1" x14ac:dyDescent="0.3">
      <c r="K31" s="4"/>
      <c r="L31" s="4"/>
      <c r="M31" s="4"/>
    </row>
    <row r="32" spans="1:14" x14ac:dyDescent="0.3">
      <c r="M32" s="3"/>
    </row>
    <row r="34" spans="1:14" s="1" customFormat="1" x14ac:dyDescent="0.3">
      <c r="A34" s="1" t="s">
        <v>82</v>
      </c>
      <c r="B34" s="1" t="s">
        <v>83</v>
      </c>
      <c r="K34" s="4"/>
    </row>
    <row r="36" spans="1:14" x14ac:dyDescent="0.3">
      <c r="A36" s="1" t="s">
        <v>15</v>
      </c>
      <c r="K36" s="32" t="s">
        <v>64</v>
      </c>
      <c r="M36" s="34" t="s">
        <v>170</v>
      </c>
    </row>
    <row r="37" spans="1:14" x14ac:dyDescent="0.3">
      <c r="A37" s="6" t="s">
        <v>16</v>
      </c>
    </row>
    <row r="38" spans="1:14" s="1" customFormat="1" x14ac:dyDescent="0.3">
      <c r="A38" s="10" t="s">
        <v>84</v>
      </c>
      <c r="B38" s="1" t="s">
        <v>17</v>
      </c>
      <c r="K38" s="14">
        <v>185047</v>
      </c>
      <c r="L38" s="6"/>
      <c r="M38" s="14">
        <v>174790</v>
      </c>
      <c r="N38" s="6"/>
    </row>
    <row r="39" spans="1:14" x14ac:dyDescent="0.3">
      <c r="A39" s="12" t="s">
        <v>85</v>
      </c>
      <c r="K39" s="14"/>
      <c r="L39" s="6"/>
      <c r="M39" s="14"/>
      <c r="N39" s="6"/>
    </row>
    <row r="40" spans="1:14" x14ac:dyDescent="0.3">
      <c r="A40" s="6" t="s">
        <v>18</v>
      </c>
      <c r="B40" s="6"/>
      <c r="K40" s="14"/>
      <c r="L40" s="6"/>
      <c r="M40" s="14"/>
      <c r="N40" s="6"/>
    </row>
    <row r="41" spans="1:14" s="1" customFormat="1" x14ac:dyDescent="0.3">
      <c r="A41" s="15">
        <v>2298</v>
      </c>
      <c r="B41" s="1" t="s">
        <v>86</v>
      </c>
      <c r="K41" s="14">
        <v>91547</v>
      </c>
      <c r="L41" s="6"/>
      <c r="M41" s="14">
        <v>94105</v>
      </c>
      <c r="N41" s="6"/>
    </row>
    <row r="42" spans="1:14" x14ac:dyDescent="0.3">
      <c r="A42" s="12" t="s">
        <v>90</v>
      </c>
      <c r="K42" s="14"/>
      <c r="L42" s="6"/>
      <c r="M42" s="14"/>
      <c r="N42" s="6"/>
    </row>
    <row r="43" spans="1:14" x14ac:dyDescent="0.3">
      <c r="A43" s="12" t="s">
        <v>92</v>
      </c>
      <c r="K43" s="14"/>
      <c r="L43" s="6"/>
      <c r="M43" s="14"/>
      <c r="N43" s="6"/>
    </row>
    <row r="44" spans="1:14" s="12" customFormat="1" x14ac:dyDescent="0.3">
      <c r="A44" s="12" t="s">
        <v>87</v>
      </c>
      <c r="K44" s="16"/>
      <c r="M44" s="16"/>
    </row>
    <row r="45" spans="1:14" s="12" customFormat="1" x14ac:dyDescent="0.3">
      <c r="A45" s="12" t="s">
        <v>88</v>
      </c>
      <c r="K45" s="16"/>
      <c r="M45" s="16"/>
    </row>
    <row r="46" spans="1:14" x14ac:dyDescent="0.3">
      <c r="A46" s="6" t="s">
        <v>21</v>
      </c>
      <c r="K46" s="14"/>
      <c r="L46" s="6"/>
      <c r="M46" s="14"/>
      <c r="N46" s="6"/>
    </row>
    <row r="47" spans="1:14" s="1" customFormat="1" x14ac:dyDescent="0.3">
      <c r="A47" s="15">
        <v>2499</v>
      </c>
      <c r="B47" s="1" t="s">
        <v>22</v>
      </c>
      <c r="K47" s="14">
        <v>1692</v>
      </c>
      <c r="L47" s="6"/>
      <c r="M47" s="14">
        <v>424</v>
      </c>
      <c r="N47" s="6"/>
    </row>
    <row r="48" spans="1:14" x14ac:dyDescent="0.3">
      <c r="A48" s="12" t="s">
        <v>91</v>
      </c>
      <c r="K48" s="14"/>
      <c r="L48" s="6"/>
      <c r="M48" s="14"/>
      <c r="N48" s="6"/>
    </row>
    <row r="49" spans="1:13" x14ac:dyDescent="0.3">
      <c r="M49" s="3"/>
    </row>
    <row r="50" spans="1:13" x14ac:dyDescent="0.3">
      <c r="M50" s="3"/>
    </row>
    <row r="51" spans="1:13" s="1" customFormat="1" x14ac:dyDescent="0.3">
      <c r="A51" s="1" t="s">
        <v>89</v>
      </c>
      <c r="K51" s="4">
        <f>SUM(K38:K50)</f>
        <v>278286</v>
      </c>
      <c r="M51" s="4">
        <v>269316</v>
      </c>
    </row>
  </sheetData>
  <pageMargins left="0.25" right="0.25" top="0.75" bottom="0.75" header="0.3" footer="0.3"/>
  <pageSetup paperSize="9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41AB0C-1B16-4806-91E0-BC5E3CFBCE59}">
  <dimension ref="A1:N98"/>
  <sheetViews>
    <sheetView topLeftCell="A19" workbookViewId="0">
      <selection activeCell="A27" sqref="A27:XFD28"/>
    </sheetView>
  </sheetViews>
  <sheetFormatPr defaultRowHeight="14.4" x14ac:dyDescent="0.3"/>
  <cols>
    <col min="1" max="1" width="8.88671875" style="15"/>
    <col min="11" max="11" width="11" style="3" customWidth="1"/>
    <col min="13" max="13" width="10.5546875" style="4" bestFit="1" customWidth="1"/>
  </cols>
  <sheetData>
    <row r="1" spans="1:14" s="1" customFormat="1" x14ac:dyDescent="0.3">
      <c r="A1" s="15" t="s">
        <v>93</v>
      </c>
      <c r="B1" s="1" t="s">
        <v>94</v>
      </c>
      <c r="K1" s="9" t="s">
        <v>64</v>
      </c>
      <c r="M1" s="35" t="s">
        <v>63</v>
      </c>
    </row>
    <row r="2" spans="1:14" ht="15" customHeight="1" x14ac:dyDescent="0.3"/>
    <row r="3" spans="1:14" s="1" customFormat="1" x14ac:dyDescent="0.3">
      <c r="A3" s="15" t="s">
        <v>36</v>
      </c>
      <c r="K3" s="4"/>
      <c r="M3" s="4"/>
    </row>
    <row r="5" spans="1:14" s="1" customFormat="1" x14ac:dyDescent="0.3">
      <c r="A5" s="15">
        <v>8010</v>
      </c>
      <c r="B5" s="1" t="s">
        <v>26</v>
      </c>
      <c r="K5" s="4"/>
      <c r="M5" s="4"/>
    </row>
    <row r="6" spans="1:14" s="1" customFormat="1" x14ac:dyDescent="0.3">
      <c r="A6" s="15"/>
      <c r="K6" s="4"/>
      <c r="M6" s="4"/>
    </row>
    <row r="7" spans="1:14" s="12" customFormat="1" x14ac:dyDescent="0.3">
      <c r="A7" s="15"/>
      <c r="K7" s="16"/>
      <c r="M7" s="18"/>
    </row>
    <row r="8" spans="1:14" s="1" customFormat="1" x14ac:dyDescent="0.3">
      <c r="A8" s="15">
        <v>8020</v>
      </c>
      <c r="B8" s="1" t="s">
        <v>27</v>
      </c>
      <c r="K8" s="14">
        <v>6350</v>
      </c>
      <c r="L8" s="6"/>
      <c r="M8" s="14">
        <v>664</v>
      </c>
      <c r="N8" s="6"/>
    </row>
    <row r="9" spans="1:14" s="12" customFormat="1" x14ac:dyDescent="0.3">
      <c r="A9" s="17" t="s">
        <v>100</v>
      </c>
      <c r="K9" s="16"/>
      <c r="M9" s="16"/>
    </row>
    <row r="10" spans="1:14" s="12" customFormat="1" x14ac:dyDescent="0.3">
      <c r="A10" s="15"/>
      <c r="K10" s="16"/>
      <c r="M10" s="16"/>
    </row>
    <row r="11" spans="1:14" s="1" customFormat="1" x14ac:dyDescent="0.3">
      <c r="A11" s="15">
        <v>8030</v>
      </c>
      <c r="B11" s="1" t="s">
        <v>95</v>
      </c>
      <c r="K11" s="14">
        <v>3335</v>
      </c>
      <c r="L11" s="6"/>
      <c r="M11" s="14">
        <v>3930</v>
      </c>
      <c r="N11" s="6"/>
    </row>
    <row r="12" spans="1:14" s="12" customFormat="1" x14ac:dyDescent="0.3">
      <c r="A12" s="17" t="s">
        <v>101</v>
      </c>
      <c r="K12" s="16"/>
      <c r="M12" s="16"/>
    </row>
    <row r="13" spans="1:14" s="12" customFormat="1" x14ac:dyDescent="0.3">
      <c r="A13" s="15"/>
      <c r="K13" s="16"/>
      <c r="M13" s="16"/>
    </row>
    <row r="14" spans="1:14" s="1" customFormat="1" x14ac:dyDescent="0.3">
      <c r="A14" s="15">
        <v>8040</v>
      </c>
      <c r="B14" s="1" t="s">
        <v>96</v>
      </c>
      <c r="K14" s="14">
        <v>4300</v>
      </c>
      <c r="L14" s="6"/>
      <c r="M14" s="14">
        <v>4232</v>
      </c>
      <c r="N14" s="6"/>
    </row>
    <row r="15" spans="1:14" s="12" customFormat="1" x14ac:dyDescent="0.3">
      <c r="A15" s="17" t="s">
        <v>102</v>
      </c>
      <c r="K15" s="16"/>
      <c r="M15" s="16"/>
    </row>
    <row r="16" spans="1:14" s="12" customFormat="1" x14ac:dyDescent="0.3">
      <c r="A16" s="17" t="s">
        <v>103</v>
      </c>
      <c r="K16" s="16"/>
      <c r="M16" s="16"/>
    </row>
    <row r="17" spans="1:14" s="12" customFormat="1" x14ac:dyDescent="0.3">
      <c r="A17" s="15"/>
      <c r="K17" s="16"/>
      <c r="M17" s="16"/>
    </row>
    <row r="18" spans="1:14" s="1" customFormat="1" x14ac:dyDescent="0.3">
      <c r="A18" s="15">
        <v>8110</v>
      </c>
      <c r="B18" s="1" t="s">
        <v>97</v>
      </c>
      <c r="K18" s="14">
        <v>7990</v>
      </c>
      <c r="L18" s="6"/>
      <c r="M18" s="14">
        <v>6369</v>
      </c>
      <c r="N18" s="6"/>
    </row>
    <row r="19" spans="1:14" s="12" customFormat="1" x14ac:dyDescent="0.3">
      <c r="A19" s="17" t="s">
        <v>108</v>
      </c>
      <c r="K19" s="16"/>
      <c r="M19" s="16"/>
    </row>
    <row r="20" spans="1:14" s="12" customFormat="1" x14ac:dyDescent="0.3">
      <c r="A20" s="17" t="s">
        <v>109</v>
      </c>
      <c r="K20" s="16"/>
      <c r="M20" s="16"/>
    </row>
    <row r="21" spans="1:14" s="12" customFormat="1" x14ac:dyDescent="0.3">
      <c r="A21" s="15"/>
      <c r="K21" s="16"/>
      <c r="M21" s="16"/>
    </row>
    <row r="22" spans="1:14" s="1" customFormat="1" x14ac:dyDescent="0.3">
      <c r="A22" s="15">
        <v>8310</v>
      </c>
      <c r="B22" s="1" t="s">
        <v>98</v>
      </c>
      <c r="K22" s="14">
        <v>1575</v>
      </c>
      <c r="L22" s="6"/>
      <c r="M22" s="14">
        <v>1500</v>
      </c>
      <c r="N22" s="6"/>
    </row>
    <row r="23" spans="1:14" s="12" customFormat="1" x14ac:dyDescent="0.3">
      <c r="A23" s="17" t="s">
        <v>106</v>
      </c>
      <c r="K23" s="16"/>
      <c r="M23" s="16"/>
    </row>
    <row r="24" spans="1:14" s="12" customFormat="1" x14ac:dyDescent="0.3">
      <c r="A24" s="17" t="s">
        <v>107</v>
      </c>
      <c r="K24" s="16"/>
      <c r="M24" s="16"/>
    </row>
    <row r="25" spans="1:14" s="12" customFormat="1" x14ac:dyDescent="0.3">
      <c r="A25" s="15"/>
      <c r="K25" s="16"/>
      <c r="M25" s="16"/>
    </row>
    <row r="26" spans="1:14" s="1" customFormat="1" x14ac:dyDescent="0.3">
      <c r="A26" s="15">
        <v>8510</v>
      </c>
      <c r="B26" s="1" t="s">
        <v>99</v>
      </c>
      <c r="K26" s="14">
        <v>1535</v>
      </c>
      <c r="L26" s="6"/>
      <c r="M26" s="14">
        <v>650</v>
      </c>
      <c r="N26" s="6"/>
    </row>
    <row r="27" spans="1:14" s="12" customFormat="1" x14ac:dyDescent="0.3">
      <c r="A27" s="17" t="s">
        <v>104</v>
      </c>
      <c r="K27" s="16"/>
      <c r="M27" s="16"/>
    </row>
    <row r="28" spans="1:14" s="12" customFormat="1" x14ac:dyDescent="0.3">
      <c r="A28" s="17" t="s">
        <v>105</v>
      </c>
      <c r="K28" s="16"/>
      <c r="M28" s="16"/>
    </row>
    <row r="29" spans="1:14" x14ac:dyDescent="0.3">
      <c r="K29" s="14"/>
      <c r="L29" s="6"/>
      <c r="M29" s="14"/>
      <c r="N29" s="6"/>
    </row>
    <row r="30" spans="1:14" s="1" customFormat="1" x14ac:dyDescent="0.3">
      <c r="A30" s="15">
        <v>8520</v>
      </c>
      <c r="B30" s="1" t="s">
        <v>34</v>
      </c>
      <c r="K30" s="14">
        <v>2000</v>
      </c>
      <c r="L30" s="6"/>
      <c r="M30" s="14"/>
      <c r="N30" s="6"/>
    </row>
    <row r="31" spans="1:14" s="1" customFormat="1" x14ac:dyDescent="0.3">
      <c r="A31" s="15"/>
      <c r="K31" s="14"/>
      <c r="L31" s="6"/>
      <c r="M31" s="14"/>
      <c r="N31" s="6"/>
    </row>
    <row r="32" spans="1:14" x14ac:dyDescent="0.3">
      <c r="I32" s="1" t="s">
        <v>80</v>
      </c>
      <c r="K32" s="4">
        <f>SUM(K5:K30)</f>
        <v>27085</v>
      </c>
      <c r="M32" s="4">
        <f>SUM(M5:M30)</f>
        <v>17345</v>
      </c>
    </row>
    <row r="35" spans="1:14" s="1" customFormat="1" x14ac:dyDescent="0.3">
      <c r="A35" s="15" t="s">
        <v>93</v>
      </c>
      <c r="B35" s="1" t="s">
        <v>94</v>
      </c>
      <c r="K35" s="9" t="s">
        <v>64</v>
      </c>
      <c r="M35" s="35" t="s">
        <v>63</v>
      </c>
    </row>
    <row r="37" spans="1:14" ht="15" customHeight="1" x14ac:dyDescent="0.3">
      <c r="A37" s="15" t="s">
        <v>37</v>
      </c>
    </row>
    <row r="38" spans="1:14" x14ac:dyDescent="0.3">
      <c r="A38" s="15">
        <v>5610</v>
      </c>
      <c r="B38" s="1" t="s">
        <v>38</v>
      </c>
      <c r="K38" s="14">
        <v>7842</v>
      </c>
      <c r="L38" s="6"/>
      <c r="M38" s="14">
        <v>12489</v>
      </c>
      <c r="N38" s="6"/>
    </row>
    <row r="39" spans="1:14" s="12" customFormat="1" x14ac:dyDescent="0.3">
      <c r="A39" s="17" t="s">
        <v>110</v>
      </c>
      <c r="K39" s="14"/>
      <c r="L39" s="6"/>
      <c r="M39" s="14"/>
      <c r="N39" s="6"/>
    </row>
    <row r="40" spans="1:14" x14ac:dyDescent="0.3">
      <c r="K40" s="14"/>
      <c r="L40" s="6"/>
      <c r="M40" s="14"/>
      <c r="N40" s="6"/>
    </row>
    <row r="41" spans="1:14" s="12" customFormat="1" x14ac:dyDescent="0.3">
      <c r="A41" s="17">
        <v>5620</v>
      </c>
      <c r="B41" s="12" t="s">
        <v>39</v>
      </c>
      <c r="K41" s="14">
        <v>811</v>
      </c>
      <c r="L41" s="6"/>
      <c r="M41" s="14">
        <v>1905</v>
      </c>
      <c r="N41" s="6"/>
    </row>
    <row r="42" spans="1:14" s="12" customFormat="1" x14ac:dyDescent="0.3">
      <c r="A42" s="17" t="s">
        <v>111</v>
      </c>
      <c r="K42" s="14"/>
      <c r="L42" s="6"/>
      <c r="M42" s="14"/>
      <c r="N42" s="6"/>
    </row>
    <row r="43" spans="1:14" x14ac:dyDescent="0.3">
      <c r="K43" s="14"/>
      <c r="L43" s="6"/>
      <c r="M43" s="14"/>
      <c r="N43" s="6"/>
    </row>
    <row r="44" spans="1:14" x14ac:dyDescent="0.3">
      <c r="A44" s="15">
        <v>5630</v>
      </c>
      <c r="B44" s="1" t="s">
        <v>40</v>
      </c>
      <c r="K44" s="14">
        <v>587</v>
      </c>
      <c r="L44" s="6"/>
      <c r="M44" s="14">
        <v>258</v>
      </c>
      <c r="N44" s="6"/>
    </row>
    <row r="45" spans="1:14" s="12" customFormat="1" x14ac:dyDescent="0.3">
      <c r="A45" s="17" t="s">
        <v>112</v>
      </c>
      <c r="K45" s="14"/>
      <c r="L45" s="6"/>
      <c r="M45" s="14"/>
      <c r="N45" s="6"/>
    </row>
    <row r="46" spans="1:14" x14ac:dyDescent="0.3">
      <c r="K46" s="14"/>
      <c r="L46" s="6"/>
      <c r="M46" s="14"/>
      <c r="N46" s="6"/>
    </row>
    <row r="47" spans="1:14" x14ac:dyDescent="0.3">
      <c r="A47" s="15">
        <v>5640</v>
      </c>
      <c r="B47" s="1" t="s">
        <v>136</v>
      </c>
      <c r="K47" s="14">
        <v>2487</v>
      </c>
      <c r="L47" s="6"/>
      <c r="M47" s="14">
        <v>2016</v>
      </c>
      <c r="N47" s="6"/>
    </row>
    <row r="48" spans="1:14" s="12" customFormat="1" x14ac:dyDescent="0.3">
      <c r="A48" s="17" t="s">
        <v>113</v>
      </c>
      <c r="K48" s="14"/>
      <c r="L48" s="6"/>
      <c r="M48" s="14"/>
      <c r="N48" s="6"/>
    </row>
    <row r="49" spans="1:14" s="12" customFormat="1" x14ac:dyDescent="0.3">
      <c r="A49" s="17" t="s">
        <v>114</v>
      </c>
      <c r="K49" s="14"/>
      <c r="L49" s="6"/>
      <c r="M49" s="14"/>
      <c r="N49" s="6"/>
    </row>
    <row r="50" spans="1:14" x14ac:dyDescent="0.3">
      <c r="K50" s="14"/>
      <c r="L50" s="6"/>
      <c r="M50" s="14"/>
      <c r="N50" s="6"/>
    </row>
    <row r="51" spans="1:14" x14ac:dyDescent="0.3">
      <c r="A51" s="15">
        <v>5710</v>
      </c>
      <c r="B51" s="1" t="s">
        <v>137</v>
      </c>
      <c r="K51" s="14"/>
      <c r="L51" s="6"/>
      <c r="M51" s="14">
        <v>2357</v>
      </c>
      <c r="N51" s="6"/>
    </row>
    <row r="52" spans="1:14" s="12" customFormat="1" x14ac:dyDescent="0.3">
      <c r="A52" s="17" t="s">
        <v>115</v>
      </c>
      <c r="K52" s="14"/>
      <c r="L52" s="6"/>
      <c r="M52" s="14"/>
      <c r="N52" s="6"/>
    </row>
    <row r="53" spans="1:14" x14ac:dyDescent="0.3">
      <c r="K53" s="14"/>
      <c r="L53" s="6"/>
      <c r="M53" s="14"/>
      <c r="N53" s="6"/>
    </row>
    <row r="54" spans="1:14" x14ac:dyDescent="0.3">
      <c r="A54" s="15">
        <v>5720</v>
      </c>
      <c r="B54" s="1" t="s">
        <v>44</v>
      </c>
      <c r="K54" s="14">
        <v>764</v>
      </c>
      <c r="L54" s="6"/>
      <c r="M54" s="14">
        <v>764</v>
      </c>
      <c r="N54" s="6"/>
    </row>
    <row r="55" spans="1:14" s="12" customFormat="1" x14ac:dyDescent="0.3">
      <c r="A55" s="17" t="s">
        <v>116</v>
      </c>
      <c r="K55" s="14"/>
      <c r="L55" s="6"/>
      <c r="M55" s="14"/>
      <c r="N55" s="6"/>
    </row>
    <row r="56" spans="1:14" x14ac:dyDescent="0.3">
      <c r="K56" s="14"/>
      <c r="L56" s="6"/>
      <c r="M56" s="14"/>
      <c r="N56" s="6"/>
    </row>
    <row r="57" spans="1:14" x14ac:dyDescent="0.3">
      <c r="A57" s="15">
        <v>5810</v>
      </c>
      <c r="B57" s="1" t="s">
        <v>139</v>
      </c>
      <c r="K57" s="14">
        <v>1300</v>
      </c>
      <c r="L57" s="6"/>
      <c r="M57" s="14"/>
      <c r="N57" s="6"/>
    </row>
    <row r="58" spans="1:14" x14ac:dyDescent="0.3">
      <c r="A58" s="17" t="s">
        <v>148</v>
      </c>
      <c r="K58" s="14"/>
      <c r="L58" s="6"/>
      <c r="M58" s="14"/>
      <c r="N58" s="6"/>
    </row>
    <row r="59" spans="1:14" x14ac:dyDescent="0.3">
      <c r="A59" s="17"/>
      <c r="K59" s="14"/>
      <c r="L59" s="6"/>
      <c r="M59" s="14"/>
      <c r="N59" s="6"/>
    </row>
    <row r="60" spans="1:14" x14ac:dyDescent="0.3">
      <c r="A60" s="15">
        <v>5910</v>
      </c>
      <c r="B60" s="1" t="s">
        <v>149</v>
      </c>
      <c r="K60" s="14">
        <v>349</v>
      </c>
      <c r="L60" s="6"/>
      <c r="M60" s="14"/>
      <c r="N60" s="6"/>
    </row>
    <row r="61" spans="1:14" x14ac:dyDescent="0.3">
      <c r="A61" s="17" t="s">
        <v>150</v>
      </c>
      <c r="K61" s="14"/>
      <c r="L61" s="6"/>
      <c r="M61" s="14"/>
      <c r="N61" s="6"/>
    </row>
    <row r="62" spans="1:14" x14ac:dyDescent="0.3">
      <c r="A62" s="17"/>
      <c r="K62" s="14"/>
      <c r="L62" s="6"/>
      <c r="M62" s="14"/>
      <c r="N62" s="6"/>
    </row>
    <row r="63" spans="1:14" x14ac:dyDescent="0.3">
      <c r="A63" s="15">
        <v>5920</v>
      </c>
      <c r="B63" s="1" t="s">
        <v>48</v>
      </c>
      <c r="K63" s="14"/>
      <c r="L63" s="6"/>
      <c r="M63" s="14"/>
      <c r="N63" s="6"/>
    </row>
    <row r="64" spans="1:14" x14ac:dyDescent="0.3">
      <c r="A64" s="17" t="s">
        <v>117</v>
      </c>
      <c r="K64" s="14">
        <v>1257</v>
      </c>
      <c r="L64" s="6"/>
      <c r="M64" s="14">
        <v>522</v>
      </c>
      <c r="N64" s="6"/>
    </row>
    <row r="65" spans="1:14" x14ac:dyDescent="0.3">
      <c r="K65" s="14"/>
      <c r="L65" s="6"/>
      <c r="M65" s="14"/>
      <c r="N65" s="6"/>
    </row>
    <row r="66" spans="1:14" x14ac:dyDescent="0.3">
      <c r="A66" s="15">
        <v>5930</v>
      </c>
      <c r="B66" s="1" t="s">
        <v>49</v>
      </c>
      <c r="K66" s="14">
        <v>2600</v>
      </c>
      <c r="L66" s="6"/>
      <c r="M66" s="14">
        <v>250</v>
      </c>
      <c r="N66" s="6"/>
    </row>
    <row r="67" spans="1:14" x14ac:dyDescent="0.3">
      <c r="A67" s="17" t="s">
        <v>118</v>
      </c>
      <c r="K67" s="14"/>
      <c r="L67" s="6"/>
      <c r="M67" s="14"/>
      <c r="N67" s="6"/>
    </row>
    <row r="68" spans="1:14" x14ac:dyDescent="0.3">
      <c r="A68" s="17" t="s">
        <v>119</v>
      </c>
      <c r="K68" s="14"/>
      <c r="L68" s="6"/>
      <c r="M68" s="14"/>
      <c r="N68" s="6"/>
    </row>
    <row r="69" spans="1:14" x14ac:dyDescent="0.3">
      <c r="A69" s="17"/>
      <c r="K69" s="14"/>
      <c r="L69" s="6"/>
      <c r="M69" s="14"/>
      <c r="N69" s="6"/>
    </row>
    <row r="70" spans="1:14" x14ac:dyDescent="0.3">
      <c r="A70" s="17"/>
      <c r="K70" s="9" t="s">
        <v>64</v>
      </c>
      <c r="L70" s="6"/>
      <c r="M70" s="9" t="s">
        <v>171</v>
      </c>
      <c r="N70" s="6"/>
    </row>
    <row r="71" spans="1:14" x14ac:dyDescent="0.3">
      <c r="K71" s="14"/>
      <c r="L71" s="6"/>
      <c r="M71" s="14"/>
      <c r="N71" s="6"/>
    </row>
    <row r="72" spans="1:14" x14ac:dyDescent="0.3">
      <c r="A72" s="15">
        <v>5990</v>
      </c>
      <c r="B72" s="1" t="s">
        <v>50</v>
      </c>
      <c r="K72" s="3">
        <v>1389</v>
      </c>
      <c r="M72" s="14">
        <v>3883</v>
      </c>
    </row>
    <row r="73" spans="1:14" s="12" customFormat="1" x14ac:dyDescent="0.3">
      <c r="A73" s="17" t="s">
        <v>120</v>
      </c>
      <c r="K73" s="16"/>
      <c r="M73" s="16"/>
    </row>
    <row r="75" spans="1:14" x14ac:dyDescent="0.3">
      <c r="I75" s="1" t="s">
        <v>80</v>
      </c>
      <c r="K75" s="4">
        <f>SUM(K38:K74)</f>
        <v>19386</v>
      </c>
      <c r="M75" s="4">
        <f>SUM(M38:M74)</f>
        <v>24444</v>
      </c>
    </row>
    <row r="78" spans="1:14" x14ac:dyDescent="0.3">
      <c r="A78" s="15" t="s">
        <v>121</v>
      </c>
      <c r="K78" s="22">
        <f t="shared" ref="K78" si="0">K32-K75</f>
        <v>7699</v>
      </c>
      <c r="L78" s="19"/>
      <c r="M78" s="19">
        <f>M32-M75</f>
        <v>-7099</v>
      </c>
      <c r="N78" s="20" t="s">
        <v>129</v>
      </c>
    </row>
    <row r="83" spans="1:14" x14ac:dyDescent="0.3">
      <c r="A83" s="15" t="s">
        <v>122</v>
      </c>
    </row>
    <row r="85" spans="1:14" x14ac:dyDescent="0.3">
      <c r="A85" s="15">
        <v>2298</v>
      </c>
      <c r="K85" s="3">
        <v>3335</v>
      </c>
      <c r="M85" s="14">
        <v>3930</v>
      </c>
      <c r="N85" s="6"/>
    </row>
    <row r="86" spans="1:14" x14ac:dyDescent="0.3">
      <c r="A86" s="15" t="s">
        <v>123</v>
      </c>
      <c r="M86" s="14"/>
      <c r="N86" s="6"/>
    </row>
    <row r="87" spans="1:14" x14ac:dyDescent="0.3">
      <c r="M87" s="14"/>
      <c r="N87" s="6"/>
    </row>
    <row r="88" spans="1:14" x14ac:dyDescent="0.3">
      <c r="A88" s="15">
        <v>2298</v>
      </c>
      <c r="K88" s="23">
        <v>5893</v>
      </c>
      <c r="M88" s="23">
        <v>6027</v>
      </c>
      <c r="N88" s="24"/>
    </row>
    <row r="89" spans="1:14" s="12" customFormat="1" x14ac:dyDescent="0.3">
      <c r="A89" s="17" t="s">
        <v>124</v>
      </c>
      <c r="K89" s="25"/>
      <c r="M89" s="16"/>
    </row>
    <row r="90" spans="1:14" s="12" customFormat="1" x14ac:dyDescent="0.3">
      <c r="A90" s="17" t="s">
        <v>125</v>
      </c>
      <c r="K90" s="25"/>
      <c r="M90" s="16"/>
    </row>
    <row r="91" spans="1:14" x14ac:dyDescent="0.3">
      <c r="K91" s="23"/>
      <c r="M91" s="14"/>
      <c r="N91" s="6"/>
    </row>
    <row r="92" spans="1:14" x14ac:dyDescent="0.3">
      <c r="K92" s="23"/>
      <c r="M92" s="14"/>
      <c r="N92" s="6"/>
    </row>
    <row r="93" spans="1:14" x14ac:dyDescent="0.3">
      <c r="A93" s="15" t="s">
        <v>126</v>
      </c>
      <c r="K93" s="23">
        <f>K85-K88</f>
        <v>-2558</v>
      </c>
      <c r="M93" s="23">
        <f>M85-M88</f>
        <v>-2097</v>
      </c>
      <c r="N93" s="24"/>
    </row>
    <row r="94" spans="1:14" s="12" customFormat="1" x14ac:dyDescent="0.3">
      <c r="A94" s="17" t="s">
        <v>127</v>
      </c>
      <c r="K94" s="16"/>
      <c r="M94" s="16"/>
    </row>
    <row r="95" spans="1:14" s="12" customFormat="1" x14ac:dyDescent="0.3">
      <c r="A95" s="17" t="s">
        <v>128</v>
      </c>
      <c r="K95" s="16"/>
      <c r="M95" s="16"/>
    </row>
    <row r="98" spans="1:13" x14ac:dyDescent="0.3">
      <c r="A98" s="15" t="s">
        <v>130</v>
      </c>
      <c r="K98" s="4">
        <f t="shared" ref="K98" si="1">K78-K93</f>
        <v>10257</v>
      </c>
      <c r="L98" s="4"/>
      <c r="M98" s="19">
        <f>M78-M93</f>
        <v>-5002</v>
      </c>
    </row>
  </sheetData>
  <pageMargins left="0.25" right="0.25" top="0.75" bottom="0.75" header="0.3" footer="0.3"/>
  <pageSetup paperSize="9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7FAEE4-6C7F-473E-AB10-38D28602C346}">
  <dimension ref="A1:M52"/>
  <sheetViews>
    <sheetView topLeftCell="A25" workbookViewId="0">
      <selection activeCell="I52" sqref="I52"/>
    </sheetView>
  </sheetViews>
  <sheetFormatPr defaultRowHeight="14.4" x14ac:dyDescent="0.3"/>
  <cols>
    <col min="1" max="1" width="8.88671875" style="1"/>
    <col min="9" max="9" width="14" style="14" customWidth="1"/>
  </cols>
  <sheetData>
    <row r="1" spans="1:13" s="1" customFormat="1" x14ac:dyDescent="0.3">
      <c r="A1" s="1" t="s">
        <v>131</v>
      </c>
      <c r="B1" s="1" t="s">
        <v>132</v>
      </c>
      <c r="I1" s="14"/>
    </row>
    <row r="2" spans="1:13" s="1" customFormat="1" x14ac:dyDescent="0.3">
      <c r="I2" s="14"/>
    </row>
    <row r="3" spans="1:13" x14ac:dyDescent="0.3">
      <c r="B3" s="1" t="s">
        <v>36</v>
      </c>
    </row>
    <row r="4" spans="1:13" x14ac:dyDescent="0.3">
      <c r="B4" s="1"/>
    </row>
    <row r="5" spans="1:13" s="1" customFormat="1" x14ac:dyDescent="0.3">
      <c r="A5" s="15">
        <v>8010</v>
      </c>
      <c r="B5" s="1" t="s">
        <v>26</v>
      </c>
      <c r="I5" s="14">
        <v>1545</v>
      </c>
      <c r="M5" s="4"/>
    </row>
    <row r="6" spans="1:13" x14ac:dyDescent="0.3">
      <c r="B6" s="12" t="s">
        <v>152</v>
      </c>
    </row>
    <row r="7" spans="1:13" s="1" customFormat="1" x14ac:dyDescent="0.3">
      <c r="A7" s="15">
        <v>8020</v>
      </c>
      <c r="B7" s="1" t="s">
        <v>27</v>
      </c>
      <c r="I7" s="14">
        <v>2650</v>
      </c>
      <c r="M7" s="4"/>
    </row>
    <row r="8" spans="1:13" x14ac:dyDescent="0.3">
      <c r="B8" s="12" t="s">
        <v>151</v>
      </c>
    </row>
    <row r="9" spans="1:13" s="1" customFormat="1" x14ac:dyDescent="0.3">
      <c r="A9" s="15">
        <v>8030</v>
      </c>
      <c r="B9" s="1" t="s">
        <v>95</v>
      </c>
      <c r="I9" s="14">
        <v>1910</v>
      </c>
      <c r="M9" s="4"/>
    </row>
    <row r="10" spans="1:13" x14ac:dyDescent="0.3">
      <c r="B10" s="12" t="s">
        <v>153</v>
      </c>
    </row>
    <row r="11" spans="1:13" s="1" customFormat="1" x14ac:dyDescent="0.3">
      <c r="A11" s="15">
        <v>8040</v>
      </c>
      <c r="B11" s="1" t="s">
        <v>96</v>
      </c>
      <c r="I11" s="14">
        <v>4446.5</v>
      </c>
      <c r="M11" s="4"/>
    </row>
    <row r="12" spans="1:13" s="30" customFormat="1" x14ac:dyDescent="0.3">
      <c r="A12" s="29"/>
      <c r="B12" s="12" t="s">
        <v>161</v>
      </c>
      <c r="I12" s="16"/>
      <c r="M12" s="18"/>
    </row>
    <row r="13" spans="1:13" s="1" customFormat="1" x14ac:dyDescent="0.3">
      <c r="A13" s="15">
        <v>8110</v>
      </c>
      <c r="B13" s="1" t="s">
        <v>97</v>
      </c>
      <c r="I13" s="14">
        <v>6500</v>
      </c>
      <c r="M13" s="4"/>
    </row>
    <row r="14" spans="1:13" s="1" customFormat="1" x14ac:dyDescent="0.3">
      <c r="A14" s="15"/>
      <c r="B14" s="12" t="s">
        <v>162</v>
      </c>
      <c r="I14" s="14"/>
      <c r="M14" s="4"/>
    </row>
    <row r="15" spans="1:13" s="1" customFormat="1" x14ac:dyDescent="0.3">
      <c r="A15" s="15">
        <v>8310</v>
      </c>
      <c r="B15" s="1" t="s">
        <v>98</v>
      </c>
      <c r="I15" s="14">
        <v>1500</v>
      </c>
      <c r="M15" s="4"/>
    </row>
    <row r="16" spans="1:13" s="1" customFormat="1" x14ac:dyDescent="0.3">
      <c r="A16" s="15">
        <v>8320</v>
      </c>
      <c r="B16" s="1" t="s">
        <v>32</v>
      </c>
      <c r="I16" s="14"/>
      <c r="M16" s="4"/>
    </row>
    <row r="17" spans="1:13" s="1" customFormat="1" x14ac:dyDescent="0.3">
      <c r="A17" s="15">
        <v>8510</v>
      </c>
      <c r="B17" s="1" t="s">
        <v>133</v>
      </c>
      <c r="I17" s="14">
        <v>500</v>
      </c>
      <c r="M17" s="4"/>
    </row>
    <row r="18" spans="1:13" s="1" customFormat="1" ht="13.8" customHeight="1" x14ac:dyDescent="0.3">
      <c r="A18" s="15">
        <v>8510</v>
      </c>
      <c r="B18" s="1" t="s">
        <v>99</v>
      </c>
      <c r="I18" s="14"/>
      <c r="M18" s="4"/>
    </row>
    <row r="19" spans="1:13" x14ac:dyDescent="0.3">
      <c r="B19" s="1" t="s">
        <v>134</v>
      </c>
      <c r="I19" s="4">
        <f>SUM(I1:I18)</f>
        <v>19051.5</v>
      </c>
    </row>
    <row r="20" spans="1:13" x14ac:dyDescent="0.3">
      <c r="B20" s="1"/>
      <c r="I20" s="4"/>
    </row>
    <row r="22" spans="1:13" x14ac:dyDescent="0.3">
      <c r="B22" s="1" t="s">
        <v>135</v>
      </c>
    </row>
    <row r="23" spans="1:13" x14ac:dyDescent="0.3">
      <c r="A23" s="1">
        <v>5610</v>
      </c>
      <c r="B23" s="1" t="s">
        <v>38</v>
      </c>
      <c r="C23" s="1"/>
      <c r="I23" s="14">
        <v>8000</v>
      </c>
    </row>
    <row r="24" spans="1:13" x14ac:dyDescent="0.3">
      <c r="A24" s="1">
        <v>5620</v>
      </c>
      <c r="B24" s="1" t="s">
        <v>39</v>
      </c>
      <c r="C24" s="1"/>
      <c r="I24" s="14">
        <v>850</v>
      </c>
    </row>
    <row r="25" spans="1:13" x14ac:dyDescent="0.3">
      <c r="A25" s="1">
        <v>5630</v>
      </c>
      <c r="B25" s="1" t="s">
        <v>40</v>
      </c>
      <c r="C25" s="1"/>
      <c r="I25" s="14">
        <v>450</v>
      </c>
    </row>
    <row r="26" spans="1:13" x14ac:dyDescent="0.3">
      <c r="A26" s="1">
        <v>5640</v>
      </c>
      <c r="B26" s="1" t="s">
        <v>163</v>
      </c>
      <c r="C26" s="1"/>
      <c r="I26" s="14">
        <v>2750</v>
      </c>
    </row>
    <row r="27" spans="1:13" x14ac:dyDescent="0.3">
      <c r="B27" s="12" t="s">
        <v>164</v>
      </c>
      <c r="C27" s="1"/>
    </row>
    <row r="28" spans="1:13" x14ac:dyDescent="0.3">
      <c r="A28" s="1">
        <v>5710</v>
      </c>
      <c r="B28" s="1" t="s">
        <v>42</v>
      </c>
      <c r="C28" s="1"/>
    </row>
    <row r="29" spans="1:13" x14ac:dyDescent="0.3">
      <c r="B29" s="12" t="s">
        <v>165</v>
      </c>
      <c r="C29" s="1"/>
    </row>
    <row r="30" spans="1:13" x14ac:dyDescent="0.3">
      <c r="A30" s="1">
        <v>5720</v>
      </c>
      <c r="B30" s="1" t="s">
        <v>43</v>
      </c>
      <c r="C30" s="1"/>
    </row>
    <row r="31" spans="1:13" x14ac:dyDescent="0.3">
      <c r="B31" s="12" t="s">
        <v>166</v>
      </c>
      <c r="C31" s="1"/>
    </row>
    <row r="32" spans="1:13" x14ac:dyDescent="0.3">
      <c r="A32" s="1">
        <v>5730</v>
      </c>
      <c r="B32" s="1" t="s">
        <v>44</v>
      </c>
      <c r="C32" s="1"/>
      <c r="I32" s="14">
        <v>765</v>
      </c>
    </row>
    <row r="33" spans="1:9" x14ac:dyDescent="0.3">
      <c r="A33" s="1">
        <v>5740</v>
      </c>
      <c r="B33" s="1" t="s">
        <v>138</v>
      </c>
      <c r="C33" s="1"/>
      <c r="I33" s="14">
        <v>200</v>
      </c>
    </row>
    <row r="34" spans="1:9" x14ac:dyDescent="0.3">
      <c r="A34" s="1">
        <v>5810</v>
      </c>
      <c r="B34" s="1" t="s">
        <v>139</v>
      </c>
      <c r="C34" s="1"/>
    </row>
    <row r="35" spans="1:9" x14ac:dyDescent="0.3">
      <c r="A35" s="1">
        <v>5910</v>
      </c>
      <c r="B35" s="1" t="s">
        <v>140</v>
      </c>
      <c r="C35" s="1"/>
      <c r="I35" s="14">
        <v>1750</v>
      </c>
    </row>
    <row r="36" spans="1:9" x14ac:dyDescent="0.3">
      <c r="A36" s="1">
        <v>5920</v>
      </c>
      <c r="B36" s="1" t="s">
        <v>48</v>
      </c>
      <c r="C36" s="1"/>
      <c r="I36" s="14">
        <v>750</v>
      </c>
    </row>
    <row r="37" spans="1:9" x14ac:dyDescent="0.3">
      <c r="A37" s="1">
        <v>5930</v>
      </c>
      <c r="B37" s="1" t="s">
        <v>49</v>
      </c>
      <c r="C37" s="1"/>
      <c r="I37" s="14">
        <v>3000</v>
      </c>
    </row>
    <row r="38" spans="1:9" x14ac:dyDescent="0.3">
      <c r="A38" s="1">
        <v>5990</v>
      </c>
      <c r="B38" s="1" t="s">
        <v>50</v>
      </c>
      <c r="C38" s="1"/>
      <c r="I38" s="14">
        <v>4000</v>
      </c>
    </row>
    <row r="39" spans="1:9" x14ac:dyDescent="0.3">
      <c r="B39" s="12" t="s">
        <v>167</v>
      </c>
      <c r="C39" s="1"/>
    </row>
    <row r="40" spans="1:9" x14ac:dyDescent="0.3">
      <c r="B40" s="12" t="s">
        <v>168</v>
      </c>
      <c r="I40" s="4">
        <f>SUM(I23:I39)</f>
        <v>22515</v>
      </c>
    </row>
    <row r="42" spans="1:9" s="1" customFormat="1" x14ac:dyDescent="0.3">
      <c r="C42" s="1" t="s">
        <v>155</v>
      </c>
      <c r="I42" s="19">
        <f>I19-I40</f>
        <v>-3463.5</v>
      </c>
    </row>
    <row r="46" spans="1:9" x14ac:dyDescent="0.3">
      <c r="A46" s="1">
        <v>2298</v>
      </c>
      <c r="B46" t="s">
        <v>154</v>
      </c>
      <c r="I46" s="14">
        <v>5626</v>
      </c>
    </row>
    <row r="48" spans="1:9" x14ac:dyDescent="0.3">
      <c r="A48" s="1">
        <v>2298</v>
      </c>
      <c r="B48" t="s">
        <v>59</v>
      </c>
      <c r="I48" s="23">
        <v>-1910</v>
      </c>
    </row>
    <row r="50" spans="3:9" x14ac:dyDescent="0.3">
      <c r="I50" s="4">
        <f>SUM(I46:I49)</f>
        <v>3716</v>
      </c>
    </row>
    <row r="51" spans="3:9" x14ac:dyDescent="0.3">
      <c r="I51" s="4"/>
    </row>
    <row r="52" spans="3:9" s="1" customFormat="1" x14ac:dyDescent="0.3">
      <c r="C52" s="1" t="s">
        <v>156</v>
      </c>
      <c r="I52" s="19">
        <f>I50+I42</f>
        <v>252.5</v>
      </c>
    </row>
  </sheetData>
  <pageMargins left="0.25" right="0.25" top="0.75" bottom="0.75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47115D-830C-4CC7-8E63-7A7840462DE1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7</vt:i4>
      </vt:variant>
    </vt:vector>
  </HeadingPairs>
  <TitlesOfParts>
    <vt:vector size="7" baseType="lpstr">
      <vt:lpstr>Blad1</vt:lpstr>
      <vt:lpstr>Jaarrekening</vt:lpstr>
      <vt:lpstr>Exploitatie boekjaar</vt:lpstr>
      <vt:lpstr>Toelichting op de balans</vt:lpstr>
      <vt:lpstr>Toelichting op de exploitatie</vt:lpstr>
      <vt:lpstr>Begroting 2020</vt:lpstr>
      <vt:lpstr>Blad2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Johanna van Henten van Buren</dc:creator>
  <cp:lastModifiedBy>Johanna van Henten van Buren</cp:lastModifiedBy>
  <cp:lastPrinted>2020-06-23T12:02:50Z</cp:lastPrinted>
  <dcterms:created xsi:type="dcterms:W3CDTF">2020-01-21T17:11:27Z</dcterms:created>
  <dcterms:modified xsi:type="dcterms:W3CDTF">2020-06-23T12:03:36Z</dcterms:modified>
</cp:coreProperties>
</file>